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61" windowWidth="14804" windowHeight="7954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Лист1!$C$1:$C$272</definedName>
    <definedName name="_xlnm.Print_Area" localSheetId="0">Лист1!$A$1:$Y$79</definedName>
  </definedNames>
  <calcPr calcId="145621" refMode="R1C1"/>
</workbook>
</file>

<file path=xl/calcChain.xml><?xml version="1.0" encoding="utf-8"?>
<calcChain xmlns="http://schemas.openxmlformats.org/spreadsheetml/2006/main">
  <c r="D17" i="1" l="1"/>
  <c r="D57" i="1"/>
  <c r="E15" i="1"/>
  <c r="D14" i="1"/>
  <c r="C14" i="1"/>
  <c r="E14" i="1" l="1"/>
  <c r="E16" i="1"/>
  <c r="E18" i="1"/>
  <c r="E19" i="1"/>
  <c r="E20" i="1"/>
  <c r="E22" i="1"/>
  <c r="E23" i="1"/>
  <c r="E24" i="1"/>
  <c r="E25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3" i="1"/>
  <c r="E54" i="1"/>
  <c r="E55" i="1"/>
  <c r="E56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4" i="1"/>
  <c r="E77" i="1"/>
  <c r="E78" i="1"/>
  <c r="C52" i="1" l="1"/>
  <c r="E52" i="1" s="1"/>
  <c r="C75" i="1" l="1"/>
  <c r="E75" i="1" s="1"/>
  <c r="C73" i="1"/>
  <c r="E73" i="1" l="1"/>
  <c r="C26" i="1"/>
  <c r="E26" i="1" s="1"/>
  <c r="C76" i="1" l="1"/>
  <c r="E76" i="1" l="1"/>
  <c r="C57" i="1"/>
  <c r="E57" i="1" s="1"/>
  <c r="C21" i="1"/>
  <c r="E21" i="1" l="1"/>
  <c r="D79" i="1" l="1"/>
  <c r="C17" i="1" l="1"/>
  <c r="E17" i="1" l="1"/>
  <c r="C79" i="1"/>
  <c r="E79" i="1" s="1"/>
</calcChain>
</file>

<file path=xl/sharedStrings.xml><?xml version="1.0" encoding="utf-8"?>
<sst xmlns="http://schemas.openxmlformats.org/spreadsheetml/2006/main" count="139" uniqueCount="139">
  <si>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</si>
  <si>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</si>
  <si>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</si>
  <si>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</si>
  <si>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</si>
  <si>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</si>
  <si>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</si>
  <si>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</si>
  <si>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</si>
  <si>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</si>
  <si>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</si>
  <si>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</si>
  <si>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</si>
  <si>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</si>
  <si>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</si>
  <si>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</si>
  <si>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</si>
  <si>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</si>
  <si>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</si>
  <si>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</si>
  <si>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</si>
  <si>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</si>
  <si>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</si>
  <si>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</si>
  <si>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</si>
  <si>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</si>
  <si>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</si>
  <si>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</si>
  <si>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</si>
  <si>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</si>
  <si>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</si>
  <si>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</si>
  <si>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</si>
  <si>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</si>
  <si>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</si>
  <si>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</si>
  <si>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</si>
  <si>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</si>
  <si>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</si>
  <si>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</si>
  <si>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</si>
  <si>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</si>
  <si>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</si>
  <si>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</si>
  <si>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</si>
  <si>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</si>
  <si>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</si>
  <si>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</si>
  <si>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</si>
  <si>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</si>
  <si>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</si>
  <si>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</si>
  <si>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2.8.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</si>
  <si>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</si>
  <si>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</si>
  <si>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2.30.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</si>
  <si>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</si>
  <si>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</si>
  <si>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</si>
  <si>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</si>
  <si>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</si>
  <si>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</si>
  <si>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края на осуществление государственных полномочий по составлению (изменению)списков в присяжные заседатели федеральных судов общей юрисдикции в РФ в соответствии с ФЗ от 20.08.2014г № 113-ФЗ "О присяжных заседателях федеральных судов общей юрисдикции в РФ"</t>
  </si>
  <si>
    <t>Субвенции бюджетам муниципальных образований края на реализацию ЗК "О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</t>
  </si>
  <si>
    <t xml:space="preserve">Субвенции бюджетам муниципальных образований края на реализацию ЗК от 13.06.2013г. № 4-1402 "О наделении органов местного самоуправления муниципальных районов и городских округов края государственными полномочиями по организации проведения мероприятий по отлову и содержанию безнадзорных животных" 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</si>
  <si>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</si>
  <si>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</si>
  <si>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</si>
  <si>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краевого бюджета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</si>
  <si>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федерального бюджета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</si>
  <si>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</si>
  <si>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</si>
  <si>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</si>
  <si>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</si>
  <si>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</si>
  <si>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</si>
  <si>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</si>
  <si>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</si>
  <si>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</si>
  <si>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</si>
  <si>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городских округов на реализацию мероприятий по обеспечению жильем молодых семей, за счет средств федерального бюджета</t>
  </si>
  <si>
    <t>Субсидии бюджетам городских округов на реализацию мероприятий по обеспечению жильем молодых семей, за счет средств краевого бюджета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</si>
  <si>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</si>
  <si>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</si>
  <si>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</si>
  <si>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</si>
  <si>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 и спорта"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</si>
  <si>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</si>
  <si>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</si>
  <si>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2.31.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</si>
  <si>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</si>
  <si>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2.32.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</si>
  <si>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</si>
  <si>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2.33.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</si>
  <si>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</si>
  <si>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2.34.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</si>
  <si>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</si>
  <si>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2.35.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</si>
  <si>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хозяйства", утвержденной Постановлением Правительства Красноярского края от 30.09.2013 № 503-п</t>
  </si>
  <si>
    <t>2.36.</t>
  </si>
  <si>
    <t>2.37.</t>
  </si>
  <si>
    <t>2.38.</t>
  </si>
  <si>
    <t>Субсидии бюджету муниципального образования г.Бородино на проведение капитального ремонта для МБУСО "КЦСОН г.Бородино" в рамках подпрограммы "Повышение качества и доступности социальных услуг" государственной программы Красноярского края;</t>
  </si>
  <si>
    <t xml:space="preserve">Средства на частичное финансирование (возмещение) расходов на повышение размеров оплаты труда отдельным категориям работников бюджетной сферы; </t>
  </si>
  <si>
    <t>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гос.программы Красноярского края "Развитие культуры и туризма"</t>
  </si>
  <si>
    <t>"О бюджете города Бородино за 2018 год "</t>
  </si>
  <si>
    <t>План на 2018 год</t>
  </si>
  <si>
    <t xml:space="preserve">Исполнено </t>
  </si>
  <si>
    <t>% исполнения</t>
  </si>
  <si>
    <t>Исполнение по межбюджетным трансфертам бюджета города Бородино за 2018 год</t>
  </si>
  <si>
    <t>2.4.</t>
  </si>
  <si>
    <t>2.4.1.</t>
  </si>
  <si>
    <t>2.5.</t>
  </si>
  <si>
    <t>2.6.</t>
  </si>
  <si>
    <t>2.7.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</si>
  <si>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</si>
  <si>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</si>
  <si>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</si>
  <si>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</si>
  <si>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</si>
  <si>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</si>
  <si>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</si>
  <si>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</si>
  <si>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</si>
  <si>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</si>
  <si>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</si>
  <si>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</si>
  <si>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</si>
  <si>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</si>
  <si>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</si>
  <si>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</si>
  <si>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</si>
  <si>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</si>
  <si>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2.27.</t>
  </si>
  <si>
    <t>2.28.</t>
  </si>
  <si>
    <t>2.29.</t>
  </si>
  <si>
    <t>3.1.</t>
  </si>
  <si>
    <t>3.21.</t>
  </si>
  <si>
    <t>Совета депутатов от 27.08.2019 г. № 30-305р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</si>
</sst>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000000"/>
    <numFmt numFmtId="166" formatCode="?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5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0" xfId="0" applyFont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1" fillId="0" borderId="0" xfId="0" applyFont="1" applyFill="1" applyBorder="1"/>
    <xf numFmtId="0" fontId="1" fillId="0" borderId="0" xfId="0" applyFont="1" applyBorder="1"/>
    <xf numFmtId="0" fontId="1" fillId="2" borderId="0" xfId="0" applyFont="1" applyFill="1" applyBorder="1"/>
    <xf numFmtId="0" fontId="7" fillId="0" borderId="0" xfId="0" applyFont="1"/>
    <xf numFmtId="0" fontId="7" fillId="0" borderId="0" xfId="0" applyFont="1" applyAlignment="1">
      <alignment horizontal="justify" vertical="top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top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justify" vertical="top" wrapText="1"/>
    </xf>
    <xf numFmtId="164" fontId="7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justify" vertical="top" wrapText="1"/>
    </xf>
    <xf numFmtId="49" fontId="10" fillId="0" borderId="1" xfId="2" applyNumberFormat="1" applyFont="1" applyBorder="1" applyAlignment="1" applyProtection="1">
      <alignment horizontal="center" vertical="center" wrapText="1"/>
    </xf>
    <xf numFmtId="49" fontId="10" fillId="0" borderId="1" xfId="2" applyNumberFormat="1" applyFont="1" applyBorder="1" applyAlignment="1" applyProtection="1">
      <alignment horizontal="left" vertical="center" wrapText="1"/>
    </xf>
    <xf numFmtId="166" fontId="10" fillId="0" borderId="1" xfId="3" applyNumberFormat="1" applyFont="1" applyBorder="1" applyAlignment="1" applyProtection="1">
      <alignment horizontal="left" vertical="center" wrapText="1"/>
    </xf>
    <xf numFmtId="49" fontId="10" fillId="0" borderId="1" xfId="3" applyNumberFormat="1" applyFont="1" applyBorder="1" applyAlignment="1" applyProtection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165" fontId="10" fillId="0" borderId="1" xfId="0" applyNumberFormat="1" applyFont="1" applyFill="1" applyBorder="1" applyAlignment="1" applyProtection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 applyProtection="1">
      <alignment horizontal="justify" vertical="top" wrapText="1"/>
    </xf>
    <xf numFmtId="43" fontId="7" fillId="0" borderId="1" xfId="1" applyFont="1" applyFill="1" applyBorder="1" applyAlignment="1">
      <alignment vertical="center"/>
    </xf>
    <xf numFmtId="43" fontId="7" fillId="0" borderId="1" xfId="1" applyFont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2"/>
  <sheetViews>
    <sheetView tabSelected="1" view="pageBreakPreview" zoomScale="90" zoomScaleNormal="75" zoomScaleSheetLayoutView="90" workbookViewId="0">
      <selection activeCell="AA10" sqref="AA10"/>
    </sheetView>
  </sheetViews>
  <sheetFormatPr defaultColWidth="9.125" defaultRowHeight="15.5" x14ac:dyDescent="0.25"/>
  <cols>
    <col min="1" max="1" width="9.125" style="1"/>
    <col min="2" max="2" width="58.875" style="2" customWidth="1"/>
    <col min="3" max="3" width="19.875" style="1" customWidth="1"/>
    <col min="4" max="4" width="21" style="1" customWidth="1"/>
    <col min="5" max="5" width="22.375" style="1" customWidth="1"/>
    <col min="6" max="6" width="0.125" style="1" hidden="1" customWidth="1"/>
    <col min="7" max="7" width="0.125" style="8" hidden="1" customWidth="1"/>
    <col min="8" max="8" width="9.125" style="8" hidden="1" customWidth="1"/>
    <col min="9" max="9" width="8.875" style="8" hidden="1" customWidth="1"/>
    <col min="10" max="24" width="9.125" style="8" hidden="1" customWidth="1"/>
    <col min="25" max="25" width="5.375" style="8" hidden="1" customWidth="1"/>
    <col min="26" max="16384" width="9.125" style="1"/>
  </cols>
  <sheetData>
    <row r="1" spans="1:25" ht="14.15" customHeight="1" x14ac:dyDescent="0.25">
      <c r="D1" s="42"/>
      <c r="E1" s="42"/>
      <c r="F1" s="4"/>
    </row>
    <row r="2" spans="1:25" hidden="1" x14ac:dyDescent="0.25">
      <c r="D2" s="42"/>
      <c r="E2" s="42"/>
      <c r="F2" s="4"/>
    </row>
    <row r="3" spans="1:25" hidden="1" x14ac:dyDescent="0.25">
      <c r="D3" s="42"/>
      <c r="E3" s="42"/>
      <c r="F3" s="4"/>
    </row>
    <row r="4" spans="1:25" ht="55.85" hidden="1" customHeight="1" x14ac:dyDescent="0.25">
      <c r="D4" s="42"/>
      <c r="E4" s="42"/>
      <c r="F4" s="4"/>
    </row>
    <row r="5" spans="1:25" s="6" customFormat="1" x14ac:dyDescent="0.25">
      <c r="B5" s="2"/>
      <c r="D5" s="3"/>
      <c r="E5" s="3"/>
      <c r="F5" s="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s="6" customFormat="1" x14ac:dyDescent="0.25">
      <c r="A6" s="10"/>
      <c r="B6" s="11"/>
      <c r="C6" s="10"/>
      <c r="D6" s="41" t="s">
        <v>30</v>
      </c>
      <c r="E6" s="41"/>
      <c r="F6" s="4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s="6" customFormat="1" ht="15.65" customHeight="1" x14ac:dyDescent="0.25">
      <c r="A7" s="10"/>
      <c r="B7" s="11"/>
      <c r="C7" s="10"/>
      <c r="D7" s="41" t="s">
        <v>31</v>
      </c>
      <c r="E7" s="41"/>
      <c r="F7" s="4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s="6" customFormat="1" ht="15.65" customHeight="1" x14ac:dyDescent="0.25">
      <c r="A8" s="10"/>
      <c r="B8" s="11"/>
      <c r="C8" s="10"/>
      <c r="D8" s="41" t="s">
        <v>138</v>
      </c>
      <c r="E8" s="41"/>
      <c r="F8" s="4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s="6" customFormat="1" ht="15.65" customHeight="1" x14ac:dyDescent="0.25">
      <c r="A9" s="10"/>
      <c r="B9" s="11"/>
      <c r="C9" s="10"/>
      <c r="D9" s="41" t="s">
        <v>105</v>
      </c>
      <c r="E9" s="41"/>
      <c r="F9" s="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6.149999999999999" customHeight="1" x14ac:dyDescent="0.25">
      <c r="A10" s="10"/>
      <c r="B10" s="11"/>
      <c r="C10" s="10"/>
      <c r="D10" s="41"/>
      <c r="E10" s="41"/>
      <c r="F10" s="4"/>
    </row>
    <row r="11" spans="1:25" ht="36" customHeight="1" x14ac:dyDescent="0.25">
      <c r="A11" s="40" t="s">
        <v>109</v>
      </c>
      <c r="B11" s="40"/>
      <c r="C11" s="40"/>
      <c r="D11" s="40"/>
      <c r="E11" s="40"/>
      <c r="F11" s="4"/>
    </row>
    <row r="12" spans="1:25" x14ac:dyDescent="0.25">
      <c r="A12" s="10"/>
      <c r="B12" s="11"/>
      <c r="C12" s="10"/>
      <c r="D12" s="10"/>
      <c r="E12" s="12" t="s">
        <v>23</v>
      </c>
      <c r="F12" s="4"/>
    </row>
    <row r="13" spans="1:25" x14ac:dyDescent="0.25">
      <c r="A13" s="13" t="s">
        <v>0</v>
      </c>
      <c r="B13" s="14" t="s">
        <v>1</v>
      </c>
      <c r="C13" s="15" t="s">
        <v>106</v>
      </c>
      <c r="D13" s="15" t="s">
        <v>107</v>
      </c>
      <c r="E13" s="15" t="s">
        <v>108</v>
      </c>
      <c r="F13" s="4"/>
    </row>
    <row r="14" spans="1:25" s="4" customFormat="1" x14ac:dyDescent="0.25">
      <c r="A14" s="16">
        <v>1</v>
      </c>
      <c r="B14" s="17" t="s">
        <v>2</v>
      </c>
      <c r="C14" s="18">
        <f>SUM(C15:C16)</f>
        <v>57991100</v>
      </c>
      <c r="D14" s="18">
        <f>SUM(D15:D16)</f>
        <v>57991100</v>
      </c>
      <c r="E14" s="18">
        <f>ROUND(D14/C14*100,2)</f>
        <v>100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ht="128.69999999999999" customHeight="1" x14ac:dyDescent="0.25">
      <c r="A15" s="19" t="s">
        <v>3</v>
      </c>
      <c r="B15" s="20" t="s">
        <v>32</v>
      </c>
      <c r="C15" s="21">
        <v>2379500</v>
      </c>
      <c r="D15" s="21">
        <v>2379500</v>
      </c>
      <c r="E15" s="21">
        <f>D15/C15*100</f>
        <v>100</v>
      </c>
      <c r="F15" s="4"/>
    </row>
    <row r="16" spans="1:25" s="6" customFormat="1" ht="44.45" customHeight="1" x14ac:dyDescent="0.25">
      <c r="A16" s="19" t="s">
        <v>56</v>
      </c>
      <c r="B16" s="20" t="s">
        <v>57</v>
      </c>
      <c r="C16" s="21">
        <v>55611600</v>
      </c>
      <c r="D16" s="21">
        <v>55611600</v>
      </c>
      <c r="E16" s="21">
        <f t="shared" ref="E16:E54" si="0">D16/C16*100</f>
        <v>100</v>
      </c>
      <c r="F16" s="4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s="4" customFormat="1" x14ac:dyDescent="0.25">
      <c r="A17" s="16">
        <v>2</v>
      </c>
      <c r="B17" s="17" t="s">
        <v>4</v>
      </c>
      <c r="C17" s="22">
        <f>SUM(C18:C56)-C22</f>
        <v>147091784</v>
      </c>
      <c r="D17" s="22">
        <f>SUM(D18:D56)-D22</f>
        <v>140430530.41000003</v>
      </c>
      <c r="E17" s="18">
        <f>ROUND(D17/C17*100,2)</f>
        <v>95.47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ht="159" customHeight="1" x14ac:dyDescent="0.25">
      <c r="A18" s="19" t="s">
        <v>5</v>
      </c>
      <c r="B18" s="23" t="s">
        <v>33</v>
      </c>
      <c r="C18" s="24">
        <v>55611500</v>
      </c>
      <c r="D18" s="24">
        <v>55611500</v>
      </c>
      <c r="E18" s="21">
        <f t="shared" si="0"/>
        <v>100</v>
      </c>
      <c r="F18" s="4"/>
    </row>
    <row r="19" spans="1:25" ht="158.30000000000001" customHeight="1" x14ac:dyDescent="0.25">
      <c r="A19" s="19" t="s">
        <v>6</v>
      </c>
      <c r="B19" s="25" t="s">
        <v>34</v>
      </c>
      <c r="C19" s="24">
        <v>58000</v>
      </c>
      <c r="D19" s="24">
        <v>58000</v>
      </c>
      <c r="E19" s="21">
        <f t="shared" si="0"/>
        <v>100</v>
      </c>
      <c r="F19" s="4"/>
    </row>
    <row r="20" spans="1:25" ht="117.8" customHeight="1" x14ac:dyDescent="0.25">
      <c r="A20" s="19" t="s">
        <v>7</v>
      </c>
      <c r="B20" s="25" t="s">
        <v>35</v>
      </c>
      <c r="C20" s="24">
        <v>243100</v>
      </c>
      <c r="D20" s="24">
        <v>238945</v>
      </c>
      <c r="E20" s="21">
        <f t="shared" si="0"/>
        <v>98.290826820238593</v>
      </c>
      <c r="F20" s="4"/>
    </row>
    <row r="21" spans="1:25" ht="47.95" customHeight="1" x14ac:dyDescent="0.25">
      <c r="A21" s="19" t="s">
        <v>110</v>
      </c>
      <c r="B21" s="25" t="s">
        <v>58</v>
      </c>
      <c r="C21" s="24">
        <f>C22</f>
        <v>477700</v>
      </c>
      <c r="D21" s="24">
        <v>288015.57</v>
      </c>
      <c r="E21" s="21">
        <f t="shared" si="0"/>
        <v>60.292143604772875</v>
      </c>
      <c r="F21" s="4"/>
    </row>
    <row r="22" spans="1:25" s="6" customFormat="1" ht="156.65" customHeight="1" x14ac:dyDescent="0.25">
      <c r="A22" s="19" t="s">
        <v>111</v>
      </c>
      <c r="B22" s="25" t="s">
        <v>59</v>
      </c>
      <c r="C22" s="24">
        <v>477700</v>
      </c>
      <c r="D22" s="24">
        <v>288015.57</v>
      </c>
      <c r="E22" s="21">
        <f t="shared" si="0"/>
        <v>60.292143604772875</v>
      </c>
      <c r="F22" s="4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s="6" customFormat="1" ht="86.15" customHeight="1" x14ac:dyDescent="0.25">
      <c r="A23" s="26" t="s">
        <v>112</v>
      </c>
      <c r="B23" s="27" t="s">
        <v>65</v>
      </c>
      <c r="C23" s="24">
        <v>6111200</v>
      </c>
      <c r="D23" s="24">
        <v>6110324.0700000003</v>
      </c>
      <c r="E23" s="21">
        <f t="shared" si="0"/>
        <v>99.98566680848279</v>
      </c>
      <c r="F23" s="4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s="8" customFormat="1" ht="173.45" customHeight="1" x14ac:dyDescent="0.25">
      <c r="A24" s="19" t="s">
        <v>113</v>
      </c>
      <c r="B24" s="28" t="s">
        <v>66</v>
      </c>
      <c r="C24" s="24">
        <v>1970000</v>
      </c>
      <c r="D24" s="24">
        <v>1970000</v>
      </c>
      <c r="E24" s="21">
        <f t="shared" si="0"/>
        <v>100</v>
      </c>
      <c r="F24" s="7"/>
    </row>
    <row r="25" spans="1:25" s="8" customFormat="1" ht="79.400000000000006" customHeight="1" x14ac:dyDescent="0.25">
      <c r="A25" s="19" t="s">
        <v>114</v>
      </c>
      <c r="B25" s="28" t="s">
        <v>67</v>
      </c>
      <c r="C25" s="24">
        <v>7467500</v>
      </c>
      <c r="D25" s="24">
        <v>7467500</v>
      </c>
      <c r="E25" s="21">
        <f t="shared" si="0"/>
        <v>100</v>
      </c>
      <c r="F25" s="7"/>
    </row>
    <row r="26" spans="1:25" s="8" customFormat="1" ht="78.05" customHeight="1" x14ac:dyDescent="0.25">
      <c r="A26" s="19" t="s">
        <v>52</v>
      </c>
      <c r="B26" s="29" t="s">
        <v>68</v>
      </c>
      <c r="C26" s="24">
        <f>41400+100</f>
        <v>41500</v>
      </c>
      <c r="D26" s="24">
        <v>41500</v>
      </c>
      <c r="E26" s="21">
        <f t="shared" si="0"/>
        <v>100</v>
      </c>
      <c r="F26" s="7"/>
    </row>
    <row r="27" spans="1:25" s="8" customFormat="1" ht="78.05" customHeight="1" x14ac:dyDescent="0.25">
      <c r="A27" s="19" t="s">
        <v>115</v>
      </c>
      <c r="B27" s="29" t="s">
        <v>69</v>
      </c>
      <c r="C27" s="24">
        <v>2300</v>
      </c>
      <c r="D27" s="24">
        <v>2300</v>
      </c>
      <c r="E27" s="21">
        <f t="shared" si="0"/>
        <v>100</v>
      </c>
      <c r="F27" s="7"/>
    </row>
    <row r="28" spans="1:25" s="6" customFormat="1" ht="136.94999999999999" customHeight="1" x14ac:dyDescent="0.25">
      <c r="A28" s="19" t="s">
        <v>116</v>
      </c>
      <c r="B28" s="28" t="s">
        <v>70</v>
      </c>
      <c r="C28" s="24">
        <v>374000</v>
      </c>
      <c r="D28" s="24">
        <v>319304.5</v>
      </c>
      <c r="E28" s="21">
        <f t="shared" si="0"/>
        <v>85.375534759358288</v>
      </c>
      <c r="F28" s="4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s="8" customFormat="1" ht="145.19999999999999" customHeight="1" x14ac:dyDescent="0.25">
      <c r="A29" s="19" t="s">
        <v>117</v>
      </c>
      <c r="B29" s="28" t="s">
        <v>71</v>
      </c>
      <c r="C29" s="24">
        <v>1955030.88</v>
      </c>
      <c r="D29" s="24">
        <v>1955030.88</v>
      </c>
      <c r="E29" s="21">
        <f t="shared" si="0"/>
        <v>100</v>
      </c>
      <c r="F29" s="7"/>
    </row>
    <row r="30" spans="1:25" s="8" customFormat="1" ht="141" customHeight="1" x14ac:dyDescent="0.25">
      <c r="A30" s="19" t="s">
        <v>118</v>
      </c>
      <c r="B30" s="28" t="s">
        <v>72</v>
      </c>
      <c r="C30" s="24">
        <v>4601969.12</v>
      </c>
      <c r="D30" s="24">
        <v>4601969.12</v>
      </c>
      <c r="E30" s="21">
        <f t="shared" si="0"/>
        <v>100</v>
      </c>
      <c r="F30" s="7"/>
    </row>
    <row r="31" spans="1:25" s="8" customFormat="1" ht="144.69999999999999" customHeight="1" x14ac:dyDescent="0.25">
      <c r="A31" s="19" t="s">
        <v>119</v>
      </c>
      <c r="B31" s="28" t="s">
        <v>73</v>
      </c>
      <c r="C31" s="24">
        <v>3258368.49</v>
      </c>
      <c r="D31" s="24">
        <v>3258368.49</v>
      </c>
      <c r="E31" s="21">
        <f t="shared" si="0"/>
        <v>100</v>
      </c>
      <c r="F31" s="7"/>
    </row>
    <row r="32" spans="1:25" s="8" customFormat="1" ht="145.19999999999999" customHeight="1" x14ac:dyDescent="0.25">
      <c r="A32" s="19" t="s">
        <v>120</v>
      </c>
      <c r="B32" s="28" t="s">
        <v>74</v>
      </c>
      <c r="C32" s="24">
        <v>5292631.51</v>
      </c>
      <c r="D32" s="24">
        <v>5292631.51</v>
      </c>
      <c r="E32" s="21">
        <f t="shared" si="0"/>
        <v>100</v>
      </c>
      <c r="F32" s="7"/>
    </row>
    <row r="33" spans="1:6" s="8" customFormat="1" ht="111.05" customHeight="1" x14ac:dyDescent="0.25">
      <c r="A33" s="19" t="s">
        <v>121</v>
      </c>
      <c r="B33" s="28" t="s">
        <v>75</v>
      </c>
      <c r="C33" s="24">
        <v>4246000</v>
      </c>
      <c r="D33" s="24">
        <v>4246000</v>
      </c>
      <c r="E33" s="21">
        <f t="shared" si="0"/>
        <v>100</v>
      </c>
      <c r="F33" s="7"/>
    </row>
    <row r="34" spans="1:6" s="8" customFormat="1" ht="146.69999999999999" customHeight="1" x14ac:dyDescent="0.25">
      <c r="A34" s="19" t="s">
        <v>122</v>
      </c>
      <c r="B34" s="28" t="s">
        <v>76</v>
      </c>
      <c r="C34" s="24">
        <v>8000000</v>
      </c>
      <c r="D34" s="24">
        <v>8000000</v>
      </c>
      <c r="E34" s="21">
        <f t="shared" si="0"/>
        <v>100</v>
      </c>
      <c r="F34" s="7"/>
    </row>
    <row r="35" spans="1:6" s="8" customFormat="1" ht="94.2" customHeight="1" x14ac:dyDescent="0.25">
      <c r="A35" s="19" t="s">
        <v>123</v>
      </c>
      <c r="B35" s="28" t="s">
        <v>77</v>
      </c>
      <c r="C35" s="24">
        <v>247400</v>
      </c>
      <c r="D35" s="24">
        <v>247400</v>
      </c>
      <c r="E35" s="21">
        <f t="shared" si="0"/>
        <v>100</v>
      </c>
      <c r="F35" s="7"/>
    </row>
    <row r="36" spans="1:6" s="8" customFormat="1" ht="99.6" customHeight="1" x14ac:dyDescent="0.25">
      <c r="A36" s="19" t="s">
        <v>124</v>
      </c>
      <c r="B36" s="28" t="s">
        <v>78</v>
      </c>
      <c r="C36" s="24">
        <v>5389700</v>
      </c>
      <c r="D36" s="24">
        <v>5389700</v>
      </c>
      <c r="E36" s="21">
        <f t="shared" si="0"/>
        <v>100</v>
      </c>
      <c r="F36" s="7"/>
    </row>
    <row r="37" spans="1:6" s="8" customFormat="1" ht="108" customHeight="1" x14ac:dyDescent="0.25">
      <c r="A37" s="19" t="s">
        <v>125</v>
      </c>
      <c r="B37" s="28" t="s">
        <v>79</v>
      </c>
      <c r="C37" s="24">
        <v>334700</v>
      </c>
      <c r="D37" s="24">
        <v>334700</v>
      </c>
      <c r="E37" s="21">
        <f t="shared" si="0"/>
        <v>100</v>
      </c>
      <c r="F37" s="7"/>
    </row>
    <row r="38" spans="1:6" s="8" customFormat="1" ht="50.5" customHeight="1" x14ac:dyDescent="0.25">
      <c r="A38" s="19" t="s">
        <v>126</v>
      </c>
      <c r="B38" s="28" t="s">
        <v>80</v>
      </c>
      <c r="C38" s="24">
        <v>226169.47</v>
      </c>
      <c r="D38" s="24">
        <v>226169.47</v>
      </c>
      <c r="E38" s="21">
        <f t="shared" si="0"/>
        <v>100</v>
      </c>
      <c r="F38" s="7"/>
    </row>
    <row r="39" spans="1:6" s="8" customFormat="1" ht="66.650000000000006" customHeight="1" x14ac:dyDescent="0.25">
      <c r="A39" s="19" t="s">
        <v>127</v>
      </c>
      <c r="B39" s="28" t="s">
        <v>81</v>
      </c>
      <c r="C39" s="24">
        <v>329814.53000000003</v>
      </c>
      <c r="D39" s="24">
        <v>329814.53000000003</v>
      </c>
      <c r="E39" s="21">
        <f t="shared" si="0"/>
        <v>100</v>
      </c>
      <c r="F39" s="7"/>
    </row>
    <row r="40" spans="1:6" s="8" customFormat="1" ht="108" customHeight="1" x14ac:dyDescent="0.25">
      <c r="A40" s="19" t="s">
        <v>128</v>
      </c>
      <c r="B40" s="28" t="s">
        <v>53</v>
      </c>
      <c r="C40" s="24">
        <v>527430</v>
      </c>
      <c r="D40" s="24">
        <v>527430</v>
      </c>
      <c r="E40" s="21">
        <f t="shared" si="0"/>
        <v>100</v>
      </c>
      <c r="F40" s="7"/>
    </row>
    <row r="41" spans="1:6" s="8" customFormat="1" ht="108" customHeight="1" x14ac:dyDescent="0.25">
      <c r="A41" s="30" t="s">
        <v>129</v>
      </c>
      <c r="B41" s="28" t="s">
        <v>82</v>
      </c>
      <c r="C41" s="31">
        <v>1287660</v>
      </c>
      <c r="D41" s="31">
        <v>1248178.6499999999</v>
      </c>
      <c r="E41" s="21">
        <f t="shared" si="0"/>
        <v>96.933868412469124</v>
      </c>
      <c r="F41" s="7"/>
    </row>
    <row r="42" spans="1:6" s="8" customFormat="1" ht="108" customHeight="1" x14ac:dyDescent="0.25">
      <c r="A42" s="30" t="s">
        <v>130</v>
      </c>
      <c r="B42" s="28" t="s">
        <v>83</v>
      </c>
      <c r="C42" s="31">
        <v>686100</v>
      </c>
      <c r="D42" s="31">
        <v>686100</v>
      </c>
      <c r="E42" s="21">
        <f t="shared" si="0"/>
        <v>100</v>
      </c>
      <c r="F42" s="7"/>
    </row>
    <row r="43" spans="1:6" s="8" customFormat="1" ht="61.95" x14ac:dyDescent="0.25">
      <c r="A43" s="30" t="s">
        <v>131</v>
      </c>
      <c r="B43" s="28" t="s">
        <v>84</v>
      </c>
      <c r="C43" s="31">
        <v>3811110</v>
      </c>
      <c r="D43" s="31">
        <v>3811110</v>
      </c>
      <c r="E43" s="21">
        <f t="shared" si="0"/>
        <v>100</v>
      </c>
      <c r="F43" s="7"/>
    </row>
    <row r="44" spans="1:6" s="8" customFormat="1" ht="123.85" x14ac:dyDescent="0.25">
      <c r="A44" s="30" t="s">
        <v>132</v>
      </c>
      <c r="B44" s="28" t="s">
        <v>54</v>
      </c>
      <c r="C44" s="31">
        <v>8237200</v>
      </c>
      <c r="D44" s="31">
        <v>8092144.1200000001</v>
      </c>
      <c r="E44" s="21">
        <f t="shared" si="0"/>
        <v>98.239014713737689</v>
      </c>
      <c r="F44" s="7"/>
    </row>
    <row r="45" spans="1:6" s="8" customFormat="1" ht="123.85" x14ac:dyDescent="0.25">
      <c r="A45" s="30" t="s">
        <v>133</v>
      </c>
      <c r="B45" s="28" t="s">
        <v>85</v>
      </c>
      <c r="C45" s="31">
        <v>814300</v>
      </c>
      <c r="D45" s="31">
        <v>760128.98</v>
      </c>
      <c r="E45" s="21">
        <f t="shared" si="0"/>
        <v>93.347535306398129</v>
      </c>
      <c r="F45" s="7"/>
    </row>
    <row r="46" spans="1:6" s="8" customFormat="1" ht="170.25" x14ac:dyDescent="0.25">
      <c r="A46" s="30" t="s">
        <v>134</v>
      </c>
      <c r="B46" s="28" t="s">
        <v>86</v>
      </c>
      <c r="C46" s="31">
        <v>1115000</v>
      </c>
      <c r="D46" s="31">
        <v>1115000</v>
      </c>
      <c r="E46" s="21">
        <f t="shared" si="0"/>
        <v>100</v>
      </c>
      <c r="F46" s="7"/>
    </row>
    <row r="47" spans="1:6" s="8" customFormat="1" ht="108.35" x14ac:dyDescent="0.25">
      <c r="A47" s="30" t="s">
        <v>135</v>
      </c>
      <c r="B47" s="28" t="s">
        <v>87</v>
      </c>
      <c r="C47" s="31">
        <v>74700</v>
      </c>
      <c r="D47" s="31">
        <v>74700</v>
      </c>
      <c r="E47" s="21">
        <f t="shared" si="0"/>
        <v>100</v>
      </c>
      <c r="F47" s="7"/>
    </row>
    <row r="48" spans="1:6" s="8" customFormat="1" ht="108.35" x14ac:dyDescent="0.25">
      <c r="A48" s="30" t="s">
        <v>55</v>
      </c>
      <c r="B48" s="28" t="s">
        <v>88</v>
      </c>
      <c r="C48" s="31">
        <v>500000</v>
      </c>
      <c r="D48" s="31">
        <v>500000</v>
      </c>
      <c r="E48" s="21">
        <f t="shared" si="0"/>
        <v>100</v>
      </c>
      <c r="F48" s="7"/>
    </row>
    <row r="49" spans="1:25" s="8" customFormat="1" ht="185.75" x14ac:dyDescent="0.25">
      <c r="A49" s="30" t="s">
        <v>89</v>
      </c>
      <c r="B49" s="28" t="s">
        <v>90</v>
      </c>
      <c r="C49" s="31">
        <v>182600</v>
      </c>
      <c r="D49" s="31">
        <v>182600</v>
      </c>
      <c r="E49" s="21">
        <f t="shared" si="0"/>
        <v>100</v>
      </c>
      <c r="F49" s="7"/>
    </row>
    <row r="50" spans="1:25" s="8" customFormat="1" ht="170.25" x14ac:dyDescent="0.25">
      <c r="A50" s="30" t="s">
        <v>91</v>
      </c>
      <c r="B50" s="28" t="s">
        <v>92</v>
      </c>
      <c r="C50" s="31">
        <v>991200</v>
      </c>
      <c r="D50" s="31">
        <v>991200</v>
      </c>
      <c r="E50" s="21">
        <f t="shared" si="0"/>
        <v>100</v>
      </c>
      <c r="F50" s="7"/>
    </row>
    <row r="51" spans="1:25" s="8" customFormat="1" ht="123.85" x14ac:dyDescent="0.25">
      <c r="A51" s="30" t="s">
        <v>93</v>
      </c>
      <c r="B51" s="28" t="s">
        <v>94</v>
      </c>
      <c r="C51" s="31">
        <v>9900000</v>
      </c>
      <c r="D51" s="31">
        <v>9863481.0299999993</v>
      </c>
      <c r="E51" s="21">
        <f t="shared" si="0"/>
        <v>99.631121515151506</v>
      </c>
      <c r="F51" s="7"/>
    </row>
    <row r="52" spans="1:25" s="8" customFormat="1" ht="170.25" x14ac:dyDescent="0.25">
      <c r="A52" s="30" t="s">
        <v>95</v>
      </c>
      <c r="B52" s="28" t="s">
        <v>96</v>
      </c>
      <c r="C52" s="31">
        <f>2652200-1611300</f>
        <v>1040900</v>
      </c>
      <c r="D52" s="31">
        <v>1040868.35</v>
      </c>
      <c r="E52" s="21">
        <f t="shared" si="0"/>
        <v>99.996959362090493</v>
      </c>
      <c r="F52" s="7"/>
    </row>
    <row r="53" spans="1:25" s="8" customFormat="1" ht="247.65" x14ac:dyDescent="0.25">
      <c r="A53" s="30" t="s">
        <v>97</v>
      </c>
      <c r="B53" s="28" t="s">
        <v>98</v>
      </c>
      <c r="C53" s="31">
        <v>4310000</v>
      </c>
      <c r="D53" s="31">
        <v>4095000</v>
      </c>
      <c r="E53" s="21">
        <f t="shared" si="0"/>
        <v>95.011600928074245</v>
      </c>
      <c r="F53" s="7"/>
    </row>
    <row r="54" spans="1:25" s="8" customFormat="1" ht="92.9" x14ac:dyDescent="0.25">
      <c r="A54" s="30" t="s">
        <v>99</v>
      </c>
      <c r="B54" s="28" t="s">
        <v>102</v>
      </c>
      <c r="C54" s="31">
        <v>5914000</v>
      </c>
      <c r="D54" s="31">
        <v>0</v>
      </c>
      <c r="E54" s="21">
        <f t="shared" si="0"/>
        <v>0</v>
      </c>
      <c r="F54" s="7"/>
    </row>
    <row r="55" spans="1:25" s="8" customFormat="1" ht="61.95" x14ac:dyDescent="0.25">
      <c r="A55" s="30" t="s">
        <v>100</v>
      </c>
      <c r="B55" s="28" t="s">
        <v>103</v>
      </c>
      <c r="C55" s="31">
        <v>1277000</v>
      </c>
      <c r="D55" s="31">
        <v>1269416.1399999999</v>
      </c>
      <c r="E55" s="21">
        <f t="shared" ref="E55:E78" si="1">D55/C55*100</f>
        <v>99.406119028974146</v>
      </c>
      <c r="F55" s="7"/>
    </row>
    <row r="56" spans="1:25" s="8" customFormat="1" ht="92.9" x14ac:dyDescent="0.25">
      <c r="A56" s="30" t="s">
        <v>101</v>
      </c>
      <c r="B56" s="28" t="s">
        <v>104</v>
      </c>
      <c r="C56" s="31">
        <v>184000</v>
      </c>
      <c r="D56" s="31">
        <v>184000</v>
      </c>
      <c r="E56" s="21">
        <f t="shared" si="1"/>
        <v>100</v>
      </c>
      <c r="F56" s="7"/>
    </row>
    <row r="57" spans="1:25" s="5" customFormat="1" x14ac:dyDescent="0.25">
      <c r="A57" s="32">
        <v>3</v>
      </c>
      <c r="B57" s="17" t="s">
        <v>8</v>
      </c>
      <c r="C57" s="33">
        <f>SUM(C58:C78)</f>
        <v>274564341.89999998</v>
      </c>
      <c r="D57" s="33">
        <f>SUM(D58:D78)</f>
        <v>266683457.63</v>
      </c>
      <c r="E57" s="18">
        <f>ROUND(D57/C57*100,2)</f>
        <v>97.13</v>
      </c>
      <c r="F57" s="4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ht="189.6" customHeight="1" x14ac:dyDescent="0.25">
      <c r="A58" s="19" t="s">
        <v>136</v>
      </c>
      <c r="B58" s="23" t="s">
        <v>36</v>
      </c>
      <c r="C58" s="24">
        <v>477000</v>
      </c>
      <c r="D58" s="24">
        <v>381342.49</v>
      </c>
      <c r="E58" s="21">
        <f t="shared" si="1"/>
        <v>79.94601467505241</v>
      </c>
      <c r="F58" s="4"/>
    </row>
    <row r="59" spans="1:25" ht="138.80000000000001" customHeight="1" x14ac:dyDescent="0.25">
      <c r="A59" s="19" t="s">
        <v>9</v>
      </c>
      <c r="B59" s="34" t="s">
        <v>37</v>
      </c>
      <c r="C59" s="24">
        <v>1640830</v>
      </c>
      <c r="D59" s="24">
        <v>1581767.28</v>
      </c>
      <c r="E59" s="21">
        <f t="shared" si="1"/>
        <v>96.400436364522832</v>
      </c>
      <c r="F59" s="4"/>
    </row>
    <row r="60" spans="1:25" ht="216.7" customHeight="1" x14ac:dyDescent="0.25">
      <c r="A60" s="19" t="s">
        <v>10</v>
      </c>
      <c r="B60" s="35" t="s">
        <v>38</v>
      </c>
      <c r="C60" s="24">
        <v>83703000</v>
      </c>
      <c r="D60" s="24">
        <v>83476137.950000003</v>
      </c>
      <c r="E60" s="21">
        <f t="shared" si="1"/>
        <v>99.728967838667671</v>
      </c>
      <c r="F60" s="4"/>
    </row>
    <row r="61" spans="1:25" ht="221.25" customHeight="1" x14ac:dyDescent="0.25">
      <c r="A61" s="19" t="s">
        <v>11</v>
      </c>
      <c r="B61" s="35" t="s">
        <v>39</v>
      </c>
      <c r="C61" s="24">
        <v>13328700</v>
      </c>
      <c r="D61" s="24">
        <v>12848775.029999999</v>
      </c>
      <c r="E61" s="21">
        <f t="shared" si="1"/>
        <v>96.399311485741293</v>
      </c>
    </row>
    <row r="62" spans="1:25" ht="139.5" customHeight="1" x14ac:dyDescent="0.25">
      <c r="A62" s="19" t="s">
        <v>12</v>
      </c>
      <c r="B62" s="23" t="s">
        <v>40</v>
      </c>
      <c r="C62" s="24">
        <v>5944670</v>
      </c>
      <c r="D62" s="24">
        <v>5944638.6399999997</v>
      </c>
      <c r="E62" s="21">
        <f t="shared" si="1"/>
        <v>99.999472468614741</v>
      </c>
    </row>
    <row r="63" spans="1:25" ht="233.5" customHeight="1" x14ac:dyDescent="0.25">
      <c r="A63" s="19" t="s">
        <v>13</v>
      </c>
      <c r="B63" s="35" t="s">
        <v>41</v>
      </c>
      <c r="C63" s="24">
        <v>54575740</v>
      </c>
      <c r="D63" s="24">
        <v>54553589.590000004</v>
      </c>
      <c r="E63" s="21">
        <f t="shared" si="1"/>
        <v>99.959413450005457</v>
      </c>
    </row>
    <row r="64" spans="1:25" ht="202.9" customHeight="1" x14ac:dyDescent="0.25">
      <c r="A64" s="19" t="s">
        <v>24</v>
      </c>
      <c r="B64" s="35" t="s">
        <v>42</v>
      </c>
      <c r="C64" s="24">
        <v>32610200</v>
      </c>
      <c r="D64" s="24">
        <v>30008051.890000001</v>
      </c>
      <c r="E64" s="21">
        <f t="shared" si="1"/>
        <v>92.02044725270008</v>
      </c>
      <c r="F64" s="4"/>
    </row>
    <row r="65" spans="1:25" ht="68.5" customHeight="1" x14ac:dyDescent="0.25">
      <c r="A65" s="19" t="s">
        <v>26</v>
      </c>
      <c r="B65" s="34" t="s">
        <v>61</v>
      </c>
      <c r="C65" s="24">
        <v>3560000</v>
      </c>
      <c r="D65" s="24">
        <v>2660000</v>
      </c>
      <c r="E65" s="21">
        <f t="shared" si="1"/>
        <v>74.719101123595507</v>
      </c>
      <c r="F65" s="4"/>
    </row>
    <row r="66" spans="1:25" ht="180.7" customHeight="1" x14ac:dyDescent="0.25">
      <c r="A66" s="19" t="s">
        <v>14</v>
      </c>
      <c r="B66" s="34" t="s">
        <v>43</v>
      </c>
      <c r="C66" s="24">
        <v>50804022</v>
      </c>
      <c r="D66" s="24">
        <v>50804022</v>
      </c>
      <c r="E66" s="21">
        <f t="shared" si="1"/>
        <v>100</v>
      </c>
      <c r="F66" s="4"/>
    </row>
    <row r="67" spans="1:25" ht="247.65" x14ac:dyDescent="0.25">
      <c r="A67" s="19" t="s">
        <v>15</v>
      </c>
      <c r="B67" s="23" t="s">
        <v>44</v>
      </c>
      <c r="C67" s="24">
        <v>7272550</v>
      </c>
      <c r="D67" s="24">
        <v>7272550</v>
      </c>
      <c r="E67" s="21">
        <f t="shared" si="1"/>
        <v>100</v>
      </c>
      <c r="F67" s="4"/>
    </row>
    <row r="68" spans="1:25" ht="132.05000000000001" customHeight="1" x14ac:dyDescent="0.25">
      <c r="A68" s="19" t="s">
        <v>16</v>
      </c>
      <c r="B68" s="23" t="s">
        <v>45</v>
      </c>
      <c r="C68" s="24">
        <v>1388776</v>
      </c>
      <c r="D68" s="24">
        <v>1106719.07</v>
      </c>
      <c r="E68" s="21">
        <f t="shared" si="1"/>
        <v>79.690250263541429</v>
      </c>
      <c r="F68" s="4"/>
    </row>
    <row r="69" spans="1:25" ht="115.75" customHeight="1" x14ac:dyDescent="0.25">
      <c r="A69" s="19" t="s">
        <v>17</v>
      </c>
      <c r="B69" s="23" t="s">
        <v>46</v>
      </c>
      <c r="C69" s="24">
        <v>33900</v>
      </c>
      <c r="D69" s="24">
        <v>31234.25</v>
      </c>
      <c r="E69" s="21">
        <f t="shared" si="1"/>
        <v>92.13643067846607</v>
      </c>
      <c r="F69" s="4"/>
    </row>
    <row r="70" spans="1:25" ht="125.2" customHeight="1" x14ac:dyDescent="0.25">
      <c r="A70" s="19" t="s">
        <v>18</v>
      </c>
      <c r="B70" s="23" t="s">
        <v>47</v>
      </c>
      <c r="C70" s="24">
        <v>63526</v>
      </c>
      <c r="D70" s="24">
        <v>63526</v>
      </c>
      <c r="E70" s="21">
        <f t="shared" si="1"/>
        <v>100</v>
      </c>
      <c r="F70" s="4"/>
    </row>
    <row r="71" spans="1:25" ht="93.05" customHeight="1" x14ac:dyDescent="0.25">
      <c r="A71" s="19" t="s">
        <v>19</v>
      </c>
      <c r="B71" s="23" t="s">
        <v>48</v>
      </c>
      <c r="C71" s="24">
        <v>515300</v>
      </c>
      <c r="D71" s="24">
        <v>459672.82</v>
      </c>
      <c r="E71" s="21">
        <f t="shared" si="1"/>
        <v>89.204894236367167</v>
      </c>
      <c r="F71" s="4"/>
    </row>
    <row r="72" spans="1:25" ht="65.95" customHeight="1" x14ac:dyDescent="0.25">
      <c r="A72" s="19" t="s">
        <v>20</v>
      </c>
      <c r="B72" s="23" t="s">
        <v>49</v>
      </c>
      <c r="C72" s="24">
        <v>89300</v>
      </c>
      <c r="D72" s="24">
        <v>89287</v>
      </c>
      <c r="E72" s="21">
        <f t="shared" si="1"/>
        <v>99.985442329227325</v>
      </c>
      <c r="F72" s="4"/>
    </row>
    <row r="73" spans="1:25" ht="155.44999999999999" customHeight="1" x14ac:dyDescent="0.25">
      <c r="A73" s="19" t="s">
        <v>21</v>
      </c>
      <c r="B73" s="34" t="s">
        <v>50</v>
      </c>
      <c r="C73" s="24">
        <f>18400+4.5</f>
        <v>18404.5</v>
      </c>
      <c r="D73" s="24">
        <v>18404.5</v>
      </c>
      <c r="E73" s="21">
        <f t="shared" si="1"/>
        <v>100</v>
      </c>
      <c r="F73" s="4"/>
    </row>
    <row r="74" spans="1:25" ht="114.05" customHeight="1" x14ac:dyDescent="0.25">
      <c r="A74" s="19" t="s">
        <v>25</v>
      </c>
      <c r="B74" s="34" t="s">
        <v>51</v>
      </c>
      <c r="C74" s="24">
        <v>13599300</v>
      </c>
      <c r="D74" s="24">
        <v>10639993.279999999</v>
      </c>
      <c r="E74" s="21">
        <f t="shared" si="1"/>
        <v>78.239271727221251</v>
      </c>
      <c r="F74" s="4"/>
    </row>
    <row r="75" spans="1:25" s="6" customFormat="1" ht="97.4" customHeight="1" x14ac:dyDescent="0.25">
      <c r="A75" s="19" t="s">
        <v>27</v>
      </c>
      <c r="B75" s="36" t="s">
        <v>60</v>
      </c>
      <c r="C75" s="24">
        <f>1461600+135813.4</f>
        <v>1597413.4</v>
      </c>
      <c r="D75" s="24">
        <v>1569121.22</v>
      </c>
      <c r="E75" s="21">
        <f t="shared" si="1"/>
        <v>98.228875505864679</v>
      </c>
      <c r="F75" s="4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ht="99.6" customHeight="1" x14ac:dyDescent="0.25">
      <c r="A76" s="13" t="s">
        <v>28</v>
      </c>
      <c r="B76" s="36" t="s">
        <v>62</v>
      </c>
      <c r="C76" s="37">
        <f>54200-6700</f>
        <v>47500</v>
      </c>
      <c r="D76" s="38">
        <v>0</v>
      </c>
      <c r="E76" s="21">
        <f t="shared" si="1"/>
        <v>0</v>
      </c>
      <c r="F76" s="4"/>
    </row>
    <row r="77" spans="1:25" s="6" customFormat="1" ht="77.400000000000006" customHeight="1" x14ac:dyDescent="0.25">
      <c r="A77" s="19" t="s">
        <v>29</v>
      </c>
      <c r="B77" s="36" t="s">
        <v>63</v>
      </c>
      <c r="C77" s="39">
        <v>2794310</v>
      </c>
      <c r="D77" s="39">
        <v>2721703.62</v>
      </c>
      <c r="E77" s="21">
        <f t="shared" si="1"/>
        <v>97.401634750618229</v>
      </c>
      <c r="F77" s="4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99.6" customHeight="1" x14ac:dyDescent="0.25">
      <c r="A78" s="13" t="s">
        <v>137</v>
      </c>
      <c r="B78" s="36" t="s">
        <v>64</v>
      </c>
      <c r="C78" s="37">
        <v>499900</v>
      </c>
      <c r="D78" s="38">
        <v>452921</v>
      </c>
      <c r="E78" s="21">
        <f t="shared" si="1"/>
        <v>90.602320464092827</v>
      </c>
      <c r="F78" s="4"/>
    </row>
    <row r="79" spans="1:25" s="4" customFormat="1" x14ac:dyDescent="0.25">
      <c r="A79" s="16"/>
      <c r="B79" s="17" t="s">
        <v>22</v>
      </c>
      <c r="C79" s="22">
        <f>C57+C17+C14</f>
        <v>479647225.89999998</v>
      </c>
      <c r="D79" s="22">
        <f>D57+D17+D14</f>
        <v>465105088.04000002</v>
      </c>
      <c r="E79" s="18">
        <f>ROUND(D79/C79*100,2)</f>
        <v>96.97</v>
      </c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x14ac:dyDescent="0.25">
      <c r="F80" s="4"/>
    </row>
    <row r="81" spans="6:6" x14ac:dyDescent="0.25">
      <c r="F81" s="4"/>
    </row>
    <row r="82" spans="6:6" x14ac:dyDescent="0.25">
      <c r="F82" s="4"/>
    </row>
    <row r="83" spans="6:6" x14ac:dyDescent="0.25">
      <c r="F83" s="4"/>
    </row>
    <row r="84" spans="6:6" x14ac:dyDescent="0.25">
      <c r="F84" s="4"/>
    </row>
    <row r="85" spans="6:6" x14ac:dyDescent="0.25">
      <c r="F85" s="4"/>
    </row>
    <row r="86" spans="6:6" x14ac:dyDescent="0.25">
      <c r="F86" s="4"/>
    </row>
    <row r="87" spans="6:6" x14ac:dyDescent="0.25">
      <c r="F87" s="4"/>
    </row>
    <row r="88" spans="6:6" x14ac:dyDescent="0.25">
      <c r="F88" s="4"/>
    </row>
    <row r="89" spans="6:6" x14ac:dyDescent="0.25">
      <c r="F89" s="4"/>
    </row>
    <row r="90" spans="6:6" x14ac:dyDescent="0.25">
      <c r="F90" s="4"/>
    </row>
    <row r="91" spans="6:6" x14ac:dyDescent="0.25">
      <c r="F91" s="4"/>
    </row>
    <row r="92" spans="6:6" x14ac:dyDescent="0.25">
      <c r="F92" s="4"/>
    </row>
    <row r="93" spans="6:6" x14ac:dyDescent="0.25">
      <c r="F93" s="4"/>
    </row>
    <row r="94" spans="6:6" x14ac:dyDescent="0.25">
      <c r="F94" s="4"/>
    </row>
    <row r="95" spans="6:6" x14ac:dyDescent="0.25">
      <c r="F95" s="4"/>
    </row>
    <row r="96" spans="6:6" x14ac:dyDescent="0.25">
      <c r="F96" s="4"/>
    </row>
    <row r="97" spans="6:6" x14ac:dyDescent="0.25">
      <c r="F97" s="4"/>
    </row>
    <row r="98" spans="6:6" x14ac:dyDescent="0.25">
      <c r="F98" s="4"/>
    </row>
    <row r="99" spans="6:6" x14ac:dyDescent="0.25">
      <c r="F99" s="4"/>
    </row>
    <row r="100" spans="6:6" x14ac:dyDescent="0.25">
      <c r="F100" s="4"/>
    </row>
    <row r="101" spans="6:6" x14ac:dyDescent="0.25">
      <c r="F101" s="4"/>
    </row>
    <row r="102" spans="6:6" x14ac:dyDescent="0.25">
      <c r="F102" s="4"/>
    </row>
    <row r="103" spans="6:6" x14ac:dyDescent="0.25">
      <c r="F103" s="4"/>
    </row>
    <row r="104" spans="6:6" x14ac:dyDescent="0.25">
      <c r="F104" s="4"/>
    </row>
    <row r="105" spans="6:6" x14ac:dyDescent="0.25">
      <c r="F105" s="4"/>
    </row>
    <row r="106" spans="6:6" x14ac:dyDescent="0.25">
      <c r="F106" s="4"/>
    </row>
    <row r="107" spans="6:6" x14ac:dyDescent="0.25">
      <c r="F107" s="4"/>
    </row>
    <row r="108" spans="6:6" x14ac:dyDescent="0.25">
      <c r="F108" s="4"/>
    </row>
    <row r="109" spans="6:6" x14ac:dyDescent="0.25">
      <c r="F109" s="4"/>
    </row>
    <row r="110" spans="6:6" x14ac:dyDescent="0.25">
      <c r="F110" s="4"/>
    </row>
    <row r="111" spans="6:6" x14ac:dyDescent="0.25">
      <c r="F111" s="4"/>
    </row>
    <row r="112" spans="6:6" x14ac:dyDescent="0.25">
      <c r="F112" s="4"/>
    </row>
    <row r="113" spans="6:6" x14ac:dyDescent="0.25">
      <c r="F113" s="4"/>
    </row>
    <row r="114" spans="6:6" x14ac:dyDescent="0.25">
      <c r="F114" s="4"/>
    </row>
    <row r="115" spans="6:6" x14ac:dyDescent="0.25">
      <c r="F115" s="4"/>
    </row>
    <row r="116" spans="6:6" x14ac:dyDescent="0.25">
      <c r="F116" s="4"/>
    </row>
    <row r="117" spans="6:6" x14ac:dyDescent="0.25">
      <c r="F117" s="4"/>
    </row>
    <row r="118" spans="6:6" x14ac:dyDescent="0.25">
      <c r="F118" s="4"/>
    </row>
    <row r="119" spans="6:6" x14ac:dyDescent="0.25">
      <c r="F119" s="4"/>
    </row>
    <row r="120" spans="6:6" x14ac:dyDescent="0.25">
      <c r="F120" s="4"/>
    </row>
    <row r="121" spans="6:6" x14ac:dyDescent="0.25">
      <c r="F121" s="4"/>
    </row>
    <row r="122" spans="6:6" x14ac:dyDescent="0.25">
      <c r="F122" s="4"/>
    </row>
    <row r="123" spans="6:6" x14ac:dyDescent="0.25">
      <c r="F123" s="4"/>
    </row>
    <row r="124" spans="6:6" x14ac:dyDescent="0.25">
      <c r="F124" s="4"/>
    </row>
    <row r="125" spans="6:6" x14ac:dyDescent="0.25">
      <c r="F125" s="4"/>
    </row>
    <row r="126" spans="6:6" x14ac:dyDescent="0.25">
      <c r="F126" s="4"/>
    </row>
    <row r="127" spans="6:6" x14ac:dyDescent="0.25">
      <c r="F127" s="4"/>
    </row>
    <row r="128" spans="6:6" x14ac:dyDescent="0.25">
      <c r="F128" s="4"/>
    </row>
    <row r="129" spans="6:6" x14ac:dyDescent="0.25">
      <c r="F129" s="4"/>
    </row>
    <row r="130" spans="6:6" x14ac:dyDescent="0.25">
      <c r="F130" s="4"/>
    </row>
    <row r="131" spans="6:6" x14ac:dyDescent="0.25">
      <c r="F131" s="4"/>
    </row>
    <row r="132" spans="6:6" x14ac:dyDescent="0.25">
      <c r="F132" s="4"/>
    </row>
    <row r="133" spans="6:6" x14ac:dyDescent="0.25">
      <c r="F133" s="4"/>
    </row>
    <row r="134" spans="6:6" x14ac:dyDescent="0.25">
      <c r="F134" s="4"/>
    </row>
    <row r="135" spans="6:6" x14ac:dyDescent="0.25">
      <c r="F135" s="4"/>
    </row>
    <row r="136" spans="6:6" x14ac:dyDescent="0.25">
      <c r="F136" s="4"/>
    </row>
    <row r="137" spans="6:6" x14ac:dyDescent="0.25">
      <c r="F137" s="4"/>
    </row>
    <row r="138" spans="6:6" x14ac:dyDescent="0.25">
      <c r="F138" s="4"/>
    </row>
    <row r="139" spans="6:6" x14ac:dyDescent="0.25">
      <c r="F139" s="4"/>
    </row>
    <row r="140" spans="6:6" x14ac:dyDescent="0.25">
      <c r="F140" s="4"/>
    </row>
    <row r="141" spans="6:6" x14ac:dyDescent="0.25">
      <c r="F141" s="4"/>
    </row>
    <row r="142" spans="6:6" x14ac:dyDescent="0.25">
      <c r="F142" s="4"/>
    </row>
    <row r="143" spans="6:6" x14ac:dyDescent="0.25">
      <c r="F143" s="4"/>
    </row>
    <row r="144" spans="6:6" x14ac:dyDescent="0.25">
      <c r="F144" s="4"/>
    </row>
    <row r="145" spans="6:6" x14ac:dyDescent="0.25">
      <c r="F145" s="4"/>
    </row>
    <row r="146" spans="6:6" x14ac:dyDescent="0.25">
      <c r="F146" s="4"/>
    </row>
    <row r="147" spans="6:6" x14ac:dyDescent="0.25">
      <c r="F147" s="4"/>
    </row>
    <row r="148" spans="6:6" x14ac:dyDescent="0.25">
      <c r="F148" s="4"/>
    </row>
    <row r="149" spans="6:6" x14ac:dyDescent="0.25">
      <c r="F149" s="4"/>
    </row>
    <row r="150" spans="6:6" x14ac:dyDescent="0.25">
      <c r="F150" s="4"/>
    </row>
    <row r="151" spans="6:6" x14ac:dyDescent="0.25">
      <c r="F151" s="4"/>
    </row>
    <row r="152" spans="6:6" x14ac:dyDescent="0.25">
      <c r="F152" s="4"/>
    </row>
    <row r="153" spans="6:6" x14ac:dyDescent="0.25">
      <c r="F153" s="4"/>
    </row>
    <row r="154" spans="6:6" x14ac:dyDescent="0.25">
      <c r="F154" s="4"/>
    </row>
    <row r="155" spans="6:6" x14ac:dyDescent="0.25">
      <c r="F155" s="4"/>
    </row>
    <row r="156" spans="6:6" x14ac:dyDescent="0.25">
      <c r="F156" s="4"/>
    </row>
    <row r="157" spans="6:6" x14ac:dyDescent="0.25">
      <c r="F157" s="4"/>
    </row>
    <row r="158" spans="6:6" x14ac:dyDescent="0.25">
      <c r="F158" s="4"/>
    </row>
    <row r="159" spans="6:6" x14ac:dyDescent="0.25">
      <c r="F159" s="4"/>
    </row>
    <row r="160" spans="6:6" x14ac:dyDescent="0.25">
      <c r="F160" s="4"/>
    </row>
    <row r="161" spans="6:6" x14ac:dyDescent="0.25">
      <c r="F161" s="4"/>
    </row>
    <row r="162" spans="6:6" x14ac:dyDescent="0.25">
      <c r="F162" s="4"/>
    </row>
    <row r="163" spans="6:6" x14ac:dyDescent="0.25">
      <c r="F163" s="4"/>
    </row>
    <row r="164" spans="6:6" x14ac:dyDescent="0.25">
      <c r="F164" s="4"/>
    </row>
    <row r="165" spans="6:6" x14ac:dyDescent="0.25">
      <c r="F165" s="4"/>
    </row>
    <row r="166" spans="6:6" x14ac:dyDescent="0.25">
      <c r="F166" s="4"/>
    </row>
    <row r="167" spans="6:6" x14ac:dyDescent="0.25">
      <c r="F167" s="4"/>
    </row>
    <row r="168" spans="6:6" x14ac:dyDescent="0.25">
      <c r="F168" s="4"/>
    </row>
    <row r="169" spans="6:6" x14ac:dyDescent="0.25">
      <c r="F169" s="4"/>
    </row>
    <row r="170" spans="6:6" x14ac:dyDescent="0.25">
      <c r="F170" s="4"/>
    </row>
    <row r="171" spans="6:6" x14ac:dyDescent="0.25">
      <c r="F171" s="4"/>
    </row>
    <row r="172" spans="6:6" x14ac:dyDescent="0.25">
      <c r="F172" s="4"/>
    </row>
    <row r="173" spans="6:6" x14ac:dyDescent="0.25">
      <c r="F173" s="4"/>
    </row>
    <row r="174" spans="6:6" x14ac:dyDescent="0.25">
      <c r="F174" s="4"/>
    </row>
    <row r="175" spans="6:6" x14ac:dyDescent="0.25">
      <c r="F175" s="4"/>
    </row>
    <row r="176" spans="6:6" x14ac:dyDescent="0.25">
      <c r="F176" s="4"/>
    </row>
    <row r="177" spans="6:6" x14ac:dyDescent="0.25">
      <c r="F177" s="4"/>
    </row>
    <row r="178" spans="6:6" x14ac:dyDescent="0.25">
      <c r="F178" s="4"/>
    </row>
    <row r="179" spans="6:6" x14ac:dyDescent="0.25">
      <c r="F179" s="4"/>
    </row>
    <row r="180" spans="6:6" x14ac:dyDescent="0.25">
      <c r="F180" s="4"/>
    </row>
    <row r="181" spans="6:6" x14ac:dyDescent="0.25">
      <c r="F181" s="4"/>
    </row>
    <row r="182" spans="6:6" x14ac:dyDescent="0.25">
      <c r="F182" s="4"/>
    </row>
    <row r="183" spans="6:6" x14ac:dyDescent="0.25">
      <c r="F183" s="4"/>
    </row>
    <row r="184" spans="6:6" x14ac:dyDescent="0.25">
      <c r="F184" s="4"/>
    </row>
    <row r="185" spans="6:6" x14ac:dyDescent="0.25">
      <c r="F185" s="4"/>
    </row>
    <row r="186" spans="6:6" x14ac:dyDescent="0.25">
      <c r="F186" s="4"/>
    </row>
    <row r="187" spans="6:6" x14ac:dyDescent="0.25">
      <c r="F187" s="4"/>
    </row>
    <row r="188" spans="6:6" x14ac:dyDescent="0.25">
      <c r="F188" s="4"/>
    </row>
    <row r="189" spans="6:6" x14ac:dyDescent="0.25">
      <c r="F189" s="4"/>
    </row>
    <row r="190" spans="6:6" x14ac:dyDescent="0.25">
      <c r="F190" s="4"/>
    </row>
    <row r="191" spans="6:6" x14ac:dyDescent="0.25">
      <c r="F191" s="4"/>
    </row>
    <row r="192" spans="6:6" x14ac:dyDescent="0.25">
      <c r="F192" s="4"/>
    </row>
    <row r="193" spans="6:6" x14ac:dyDescent="0.25">
      <c r="F193" s="4"/>
    </row>
    <row r="194" spans="6:6" x14ac:dyDescent="0.25">
      <c r="F194" s="4"/>
    </row>
    <row r="195" spans="6:6" x14ac:dyDescent="0.25">
      <c r="F195" s="4"/>
    </row>
    <row r="196" spans="6:6" x14ac:dyDescent="0.25">
      <c r="F196" s="4"/>
    </row>
    <row r="197" spans="6:6" x14ac:dyDescent="0.25">
      <c r="F197" s="4"/>
    </row>
    <row r="198" spans="6:6" x14ac:dyDescent="0.25">
      <c r="F198" s="4"/>
    </row>
    <row r="199" spans="6:6" x14ac:dyDescent="0.25">
      <c r="F199" s="4"/>
    </row>
    <row r="200" spans="6:6" x14ac:dyDescent="0.25">
      <c r="F200" s="4"/>
    </row>
    <row r="201" spans="6:6" x14ac:dyDescent="0.25">
      <c r="F201" s="4"/>
    </row>
    <row r="202" spans="6:6" x14ac:dyDescent="0.25">
      <c r="F202" s="4"/>
    </row>
    <row r="203" spans="6:6" x14ac:dyDescent="0.25">
      <c r="F203" s="4"/>
    </row>
    <row r="204" spans="6:6" x14ac:dyDescent="0.25">
      <c r="F204" s="4"/>
    </row>
    <row r="205" spans="6:6" x14ac:dyDescent="0.25">
      <c r="F205" s="4"/>
    </row>
    <row r="206" spans="6:6" x14ac:dyDescent="0.25">
      <c r="F206" s="4"/>
    </row>
    <row r="207" spans="6:6" x14ac:dyDescent="0.25">
      <c r="F207" s="4"/>
    </row>
    <row r="208" spans="6:6" x14ac:dyDescent="0.25">
      <c r="F208" s="4"/>
    </row>
    <row r="209" spans="6:6" x14ac:dyDescent="0.25">
      <c r="F209" s="4"/>
    </row>
    <row r="210" spans="6:6" x14ac:dyDescent="0.25">
      <c r="F210" s="4"/>
    </row>
    <row r="211" spans="6:6" x14ac:dyDescent="0.25">
      <c r="F211" s="4"/>
    </row>
    <row r="212" spans="6:6" x14ac:dyDescent="0.25">
      <c r="F212" s="4"/>
    </row>
    <row r="213" spans="6:6" x14ac:dyDescent="0.25">
      <c r="F213" s="4"/>
    </row>
    <row r="214" spans="6:6" x14ac:dyDescent="0.25">
      <c r="F214" s="4"/>
    </row>
    <row r="215" spans="6:6" x14ac:dyDescent="0.25">
      <c r="F215" s="4"/>
    </row>
    <row r="216" spans="6:6" x14ac:dyDescent="0.25">
      <c r="F216" s="4"/>
    </row>
    <row r="217" spans="6:6" x14ac:dyDescent="0.25">
      <c r="F217" s="4"/>
    </row>
    <row r="218" spans="6:6" x14ac:dyDescent="0.25">
      <c r="F218" s="4"/>
    </row>
    <row r="219" spans="6:6" x14ac:dyDescent="0.25">
      <c r="F219" s="4"/>
    </row>
    <row r="220" spans="6:6" x14ac:dyDescent="0.25">
      <c r="F220" s="4"/>
    </row>
    <row r="221" spans="6:6" x14ac:dyDescent="0.25">
      <c r="F221" s="4"/>
    </row>
    <row r="222" spans="6:6" x14ac:dyDescent="0.25">
      <c r="F222" s="4"/>
    </row>
    <row r="223" spans="6:6" x14ac:dyDescent="0.25">
      <c r="F223" s="4"/>
    </row>
    <row r="224" spans="6:6" x14ac:dyDescent="0.25">
      <c r="F224" s="4"/>
    </row>
    <row r="225" spans="6:6" x14ac:dyDescent="0.25">
      <c r="F225" s="4"/>
    </row>
    <row r="226" spans="6:6" x14ac:dyDescent="0.25">
      <c r="F226" s="4"/>
    </row>
    <row r="227" spans="6:6" x14ac:dyDescent="0.25">
      <c r="F227" s="4"/>
    </row>
    <row r="228" spans="6:6" x14ac:dyDescent="0.25">
      <c r="F228" s="4"/>
    </row>
    <row r="229" spans="6:6" x14ac:dyDescent="0.25">
      <c r="F229" s="4"/>
    </row>
    <row r="230" spans="6:6" x14ac:dyDescent="0.25">
      <c r="F230" s="4"/>
    </row>
    <row r="231" spans="6:6" x14ac:dyDescent="0.25">
      <c r="F231" s="4"/>
    </row>
    <row r="232" spans="6:6" x14ac:dyDescent="0.25">
      <c r="F232" s="4"/>
    </row>
    <row r="233" spans="6:6" x14ac:dyDescent="0.25">
      <c r="F233" s="4"/>
    </row>
    <row r="234" spans="6:6" x14ac:dyDescent="0.25">
      <c r="F234" s="4"/>
    </row>
    <row r="235" spans="6:6" x14ac:dyDescent="0.25">
      <c r="F235" s="4"/>
    </row>
    <row r="236" spans="6:6" x14ac:dyDescent="0.25">
      <c r="F236" s="4"/>
    </row>
    <row r="237" spans="6:6" x14ac:dyDescent="0.25">
      <c r="F237" s="4"/>
    </row>
    <row r="238" spans="6:6" x14ac:dyDescent="0.25">
      <c r="F238" s="4"/>
    </row>
    <row r="239" spans="6:6" x14ac:dyDescent="0.25">
      <c r="F239" s="4"/>
    </row>
    <row r="240" spans="6:6" x14ac:dyDescent="0.25">
      <c r="F240" s="4"/>
    </row>
    <row r="241" spans="6:6" x14ac:dyDescent="0.25">
      <c r="F241" s="4"/>
    </row>
    <row r="242" spans="6:6" x14ac:dyDescent="0.25">
      <c r="F242" s="4"/>
    </row>
    <row r="243" spans="6:6" x14ac:dyDescent="0.25">
      <c r="F243" s="4"/>
    </row>
    <row r="244" spans="6:6" x14ac:dyDescent="0.25">
      <c r="F244" s="4"/>
    </row>
    <row r="245" spans="6:6" x14ac:dyDescent="0.25">
      <c r="F245" s="4"/>
    </row>
    <row r="246" spans="6:6" x14ac:dyDescent="0.25">
      <c r="F246" s="4"/>
    </row>
    <row r="247" spans="6:6" x14ac:dyDescent="0.25">
      <c r="F247" s="4"/>
    </row>
    <row r="248" spans="6:6" x14ac:dyDescent="0.25">
      <c r="F248" s="4"/>
    </row>
    <row r="249" spans="6:6" x14ac:dyDescent="0.25">
      <c r="F249" s="4"/>
    </row>
    <row r="250" spans="6:6" x14ac:dyDescent="0.25">
      <c r="F250" s="4"/>
    </row>
    <row r="251" spans="6:6" x14ac:dyDescent="0.25">
      <c r="F251" s="4"/>
    </row>
    <row r="252" spans="6:6" x14ac:dyDescent="0.25">
      <c r="F252" s="4"/>
    </row>
    <row r="253" spans="6:6" x14ac:dyDescent="0.25">
      <c r="F253" s="4"/>
    </row>
    <row r="254" spans="6:6" x14ac:dyDescent="0.25">
      <c r="F254" s="4"/>
    </row>
    <row r="255" spans="6:6" x14ac:dyDescent="0.25">
      <c r="F255" s="4"/>
    </row>
    <row r="256" spans="6:6" x14ac:dyDescent="0.25">
      <c r="F256" s="4"/>
    </row>
    <row r="257" spans="6:6" x14ac:dyDescent="0.25">
      <c r="F257" s="4"/>
    </row>
    <row r="258" spans="6:6" x14ac:dyDescent="0.25">
      <c r="F258" s="4"/>
    </row>
    <row r="259" spans="6:6" x14ac:dyDescent="0.25">
      <c r="F259" s="4"/>
    </row>
    <row r="260" spans="6:6" x14ac:dyDescent="0.25">
      <c r="F260" s="4"/>
    </row>
    <row r="261" spans="6:6" x14ac:dyDescent="0.25">
      <c r="F261" s="4"/>
    </row>
    <row r="262" spans="6:6" x14ac:dyDescent="0.25">
      <c r="F262" s="4"/>
    </row>
    <row r="263" spans="6:6" x14ac:dyDescent="0.25">
      <c r="F263" s="4"/>
    </row>
    <row r="264" spans="6:6" x14ac:dyDescent="0.25">
      <c r="F264" s="4"/>
    </row>
    <row r="265" spans="6:6" x14ac:dyDescent="0.25">
      <c r="F265" s="4"/>
    </row>
    <row r="266" spans="6:6" x14ac:dyDescent="0.25">
      <c r="F266" s="4"/>
    </row>
    <row r="267" spans="6:6" x14ac:dyDescent="0.25">
      <c r="F267" s="4"/>
    </row>
    <row r="268" spans="6:6" x14ac:dyDescent="0.25">
      <c r="F268" s="4"/>
    </row>
    <row r="269" spans="6:6" x14ac:dyDescent="0.25">
      <c r="F269" s="4"/>
    </row>
    <row r="270" spans="6:6" x14ac:dyDescent="0.25">
      <c r="F270" s="4"/>
    </row>
    <row r="271" spans="6:6" x14ac:dyDescent="0.25">
      <c r="F271" s="4"/>
    </row>
    <row r="272" spans="6:6" x14ac:dyDescent="0.25">
      <c r="F272" s="4"/>
    </row>
  </sheetData>
  <autoFilter ref="C1:C272"/>
  <mergeCells count="7">
    <mergeCell ref="A11:E11"/>
    <mergeCell ref="D10:E10"/>
    <mergeCell ref="D1:E4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2019-08-27T06:01:23Z</dcterms:modified>
</cp:coreProperties>
</file>