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ДЧБ" sheetId="1" r:id="rId1"/>
  </sheets>
  <definedNames>
    <definedName name="LAST_CELL" localSheetId="0">ДЧБ!$I$190</definedName>
    <definedName name="_xlnm.Print_Area" localSheetId="0">ДЧБ!$A$1:$F$185</definedName>
  </definedNames>
  <calcPr calcId="145621"/>
</workbook>
</file>

<file path=xl/calcChain.xml><?xml version="1.0" encoding="utf-8"?>
<calcChain xmlns="http://schemas.openxmlformats.org/spreadsheetml/2006/main">
  <c r="H103" i="1" l="1"/>
  <c r="I11" i="1" l="1"/>
  <c r="G12" i="1" l="1"/>
  <c r="G120" i="1" l="1"/>
  <c r="I117" i="1"/>
  <c r="I115" i="1"/>
  <c r="I105" i="1"/>
  <c r="I103" i="1"/>
  <c r="I102" i="1"/>
  <c r="I82" i="1"/>
  <c r="I75" i="1"/>
  <c r="I68" i="1"/>
  <c r="I63" i="1"/>
  <c r="I50" i="1"/>
  <c r="I46" i="1"/>
  <c r="I43" i="1"/>
  <c r="I36" i="1"/>
  <c r="I28" i="1"/>
  <c r="I22" i="1"/>
  <c r="I17" i="1"/>
  <c r="I14" i="1"/>
  <c r="I12" i="1"/>
  <c r="H11" i="1"/>
  <c r="G11" i="1"/>
  <c r="G103" i="1"/>
  <c r="H185" i="1"/>
  <c r="G185" i="1"/>
  <c r="H183" i="1"/>
  <c r="G183" i="1"/>
  <c r="H178" i="1"/>
  <c r="G178" i="1"/>
  <c r="H172" i="1"/>
  <c r="G172" i="1"/>
  <c r="H142" i="1"/>
  <c r="G142" i="1"/>
  <c r="H169" i="1"/>
  <c r="G169" i="1"/>
  <c r="H167" i="1"/>
  <c r="G167" i="1"/>
  <c r="H165" i="1"/>
  <c r="G165" i="1"/>
  <c r="H161" i="1"/>
  <c r="G161" i="1"/>
  <c r="H146" i="1"/>
  <c r="G146" i="1"/>
  <c r="H143" i="1"/>
  <c r="G143" i="1"/>
  <c r="H120" i="1"/>
  <c r="H117" i="1"/>
  <c r="G117" i="1"/>
  <c r="H115" i="1"/>
  <c r="G115" i="1"/>
  <c r="H109" i="1"/>
  <c r="G109" i="1"/>
  <c r="H105" i="1"/>
  <c r="G105" i="1"/>
  <c r="H12" i="1"/>
  <c r="H102" i="1"/>
  <c r="G102" i="1"/>
  <c r="H82" i="1"/>
  <c r="G82" i="1"/>
  <c r="G75" i="1"/>
  <c r="H75" i="1"/>
  <c r="H68" i="1"/>
  <c r="G68" i="1"/>
  <c r="H63" i="1"/>
  <c r="G63" i="1"/>
  <c r="G50" i="1"/>
  <c r="H14" i="1"/>
  <c r="H17" i="1"/>
  <c r="H22" i="1"/>
  <c r="H28" i="1"/>
  <c r="H36" i="1"/>
  <c r="H43" i="1"/>
  <c r="H46" i="1"/>
  <c r="H50" i="1"/>
  <c r="G46" i="1"/>
  <c r="G43" i="1"/>
  <c r="G36" i="1" l="1"/>
  <c r="G28" i="1"/>
  <c r="G22" i="1"/>
  <c r="G17" i="1"/>
  <c r="G14" i="1"/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50" i="1"/>
  <c r="F51" i="1"/>
  <c r="F52" i="1"/>
  <c r="F53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1" i="1"/>
</calcChain>
</file>

<file path=xl/sharedStrings.xml><?xml version="1.0" encoding="utf-8"?>
<sst xmlns="http://schemas.openxmlformats.org/spreadsheetml/2006/main" count="536" uniqueCount="368">
  <si>
    <t>КВД</t>
  </si>
  <si>
    <t>Наименование КВД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</si>
  <si>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</si>
  <si>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</si>
  <si>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</si>
  <si>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</si>
  <si>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</si>
  <si>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</si>
  <si>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</si>
  <si>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</si>
  <si>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</si>
  <si>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</si>
  <si>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</si>
  <si>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</si>
  <si>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</si>
  <si>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</si>
  <si>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</si>
  <si>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</si>
  <si>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</si>
  <si>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</si>
  <si>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</si>
  <si>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</si>
  <si>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</si>
  <si>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</si>
  <si>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</si>
  <si>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</si>
  <si>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</si>
  <si>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</si>
  <si>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</si>
  <si>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</si>
  <si>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</si>
  <si>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</si>
  <si>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</si>
  <si>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</si>
  <si>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</si>
  <si>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</si>
  <si>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</si>
  <si>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</si>
  <si>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</si>
  <si>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</si>
  <si>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</si>
  <si>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</si>
  <si>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</si>
  <si>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</si>
  <si>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</si>
  <si>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</si>
  <si>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</si>
  <si>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</si>
  <si>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</si>
  <si>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</si>
  <si>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</si>
  <si>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</si>
  <si>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</si>
  <si>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</si>
  <si>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</si>
  <si>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</si>
  <si>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</si>
  <si>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</si>
  <si>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</si>
  <si>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</si>
  <si>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</si>
  <si>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</si>
  <si>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</si>
  <si>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</si>
  <si>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</si>
  <si>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</si>
  <si>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</si>
  <si>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</si>
  <si>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</si>
  <si>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</si>
  <si>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</si>
  <si>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</si>
  <si>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</si>
  <si>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</si>
  <si>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</si>
  <si>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</si>
  <si>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</si>
  <si>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</si>
  <si>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</si>
  <si>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</si>
  <si>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</si>
  <si>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</si>
  <si>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</si>
  <si>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</si>
  <si>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</si>
  <si>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</si>
  <si>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</si>
  <si>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</si>
  <si>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</si>
  <si>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</si>
  <si>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</si>
  <si>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</si>
  <si>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</si>
  <si>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</si>
  <si>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</si>
  <si>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</si>
  <si>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</si>
  <si>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бюджетной системы Российской Федерации (межбюджетные субсидии)</t>
  </si>
  <si>
    <t>Субсидии бюджетам на обеспечение жильем молодых семей</t>
  </si>
  <si>
    <t>Субсидии бюджетам городских округов на обеспечение жильем молодых семей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</si>
  <si>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</si>
  <si>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</si>
  <si>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</si>
  <si>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</si>
  <si>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</si>
  <si>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</si>
  <si>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Прочие субсидии</t>
  </si>
  <si>
    <t>Прочие субсидии бюджетам городских округов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</si>
  <si>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</si>
  <si>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</si>
  <si>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</si>
  <si>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</si>
  <si>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</si>
  <si>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</si>
  <si>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</si>
  <si>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</si>
  <si>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</si>
  <si>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</si>
  <si>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</si>
  <si>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</si>
  <si>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</si>
  <si>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</si>
  <si>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</si>
  <si>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</si>
  <si>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</si>
  <si>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</si>
  <si>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</si>
  <si>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</si>
  <si>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</si>
  <si>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</si>
  <si>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Субвенции бюджетам бюджетной системы Российской Федерации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</si>
  <si>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</si>
  <si>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</si>
  <si>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</si>
  <si>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</si>
  <si>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</si>
  <si>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</si>
  <si>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</si>
  <si>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</si>
  <si>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</si>
  <si>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</si>
  <si>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</si>
  <si>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</si>
  <si>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</si>
  <si>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</si>
  <si>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</si>
  <si>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</si>
  <si>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</si>
  <si>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</si>
  <si>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</si>
  <si>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</si>
  <si>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</si>
  <si>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</si>
  <si>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</si>
  <si>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на проведение Всероссийской сельскохозяйственной переписи в 2016 году</t>
  </si>
  <si>
    <t>Субвенции бюджетам городских округов на проведение Всероссийской сельскохозяйственной переписи в 2016 году</t>
  </si>
  <si>
    <t>Прочие субвенции</t>
  </si>
  <si>
    <t>Прочие субвенции бюджетам городских округов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</si>
  <si>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</si>
  <si>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</si>
  <si>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Иные межбюджетные трансферты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</si>
  <si>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</si>
  <si>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</si>
  <si>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</si>
  <si>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</si>
  <si>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</si>
  <si>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</si>
  <si>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</si>
  <si>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</si>
  <si>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</si>
  <si>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</si>
  <si>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</si>
  <si>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</si>
  <si>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Бюджетные назначения на 2016 год, руб.</t>
  </si>
  <si>
    <t>% исполнения факта за 2016 год к плану на 2016 год</t>
  </si>
  <si>
    <t>Исполнение за 2016 год, руб.</t>
  </si>
  <si>
    <t>приложение 1</t>
  </si>
  <si>
    <t>к решению Бородинского</t>
  </si>
  <si>
    <t>городского Совета депутатов</t>
  </si>
  <si>
    <t>"Об исполнении бюджета города Бородино за 2016 год"</t>
  </si>
  <si>
    <t>Доходы бюджета города Бородино</t>
  </si>
  <si>
    <t>по кодам классификации доходов бюджетов за 2016 год</t>
  </si>
  <si>
    <t>Доходы бюджета - Всего</t>
  </si>
  <si>
    <t>КОСГУ</t>
  </si>
  <si>
    <t>1.01.00.00.0.00.0.000</t>
  </si>
  <si>
    <t>1.00.00.00.0.00.0.000</t>
  </si>
  <si>
    <t>1.01.01.00.0.00.0.000</t>
  </si>
  <si>
    <t>1.01.01.01.0.00.0.000</t>
  </si>
  <si>
    <t>1.01.01.01.2.02.0.000</t>
  </si>
  <si>
    <t>1.01.02.00.0.01.0.000</t>
  </si>
  <si>
    <t>1.01.02.01.0.01.0.000</t>
  </si>
  <si>
    <t>1.01.02.02.0.01.0.000</t>
  </si>
  <si>
    <t>1.01.02.03.0.01.0.000</t>
  </si>
  <si>
    <t>1.01.02.04.0.01.0.000</t>
  </si>
  <si>
    <t>1.03.00.00.0.00.0.000</t>
  </si>
  <si>
    <t>1.03.02.00.0.01.0.000</t>
  </si>
  <si>
    <t>1.03.02.23.0.01.0.000</t>
  </si>
  <si>
    <t>1.03.02.24.0.01.0.000</t>
  </si>
  <si>
    <t>1.03.02.25.0.01.0.000</t>
  </si>
  <si>
    <t>1.03.02.26.0.01.0.000</t>
  </si>
  <si>
    <t>1.05.00.00.0.00.0.000</t>
  </si>
  <si>
    <t>1.05.02.00.0.02.0.000</t>
  </si>
  <si>
    <t>1.05.02.01.0.02.0.000</t>
  </si>
  <si>
    <t>1.05.02.02.0.02.0.000</t>
  </si>
  <si>
    <t>1.05.03.00.0.01.0.000</t>
  </si>
  <si>
    <t>1.05.03.01.0.01.0.000</t>
  </si>
  <si>
    <t>1.05.04.00.0.02.0.000</t>
  </si>
  <si>
    <t>1.05.04.01.0.02.0.000</t>
  </si>
  <si>
    <t>1.06.00.00.0.00.0.000</t>
  </si>
  <si>
    <t>1.06.01.00.0.00.0.000</t>
  </si>
  <si>
    <t>1.06.01.02.0.04.0.000</t>
  </si>
  <si>
    <t>1.06.06.00.0.00.0.000</t>
  </si>
  <si>
    <t>1.06.06.03.0.00.0.000</t>
  </si>
  <si>
    <t>1.06.06.03.2.04.0.000</t>
  </si>
  <si>
    <t>1.06.06.04.0.00.0.000</t>
  </si>
  <si>
    <t>1.08.00.00.0.00.0.000</t>
  </si>
  <si>
    <t>1.08.03.00.0.01.0.000</t>
  </si>
  <si>
    <t>1.08.03.01.0.01.0.000</t>
  </si>
  <si>
    <t>1.09.00.00.0.00.0.000</t>
  </si>
  <si>
    <t>1.09.04.00.0.00.0.000</t>
  </si>
  <si>
    <t>1.09.04.05.0.00.0.000</t>
  </si>
  <si>
    <t>1.09.04.05.2.04.0.000</t>
  </si>
  <si>
    <t>1.11.00.00.0.00.0.000</t>
  </si>
  <si>
    <t>1.11.05.00.0.00.0.000</t>
  </si>
  <si>
    <t>1.11.05.01.0.00.0.000</t>
  </si>
  <si>
    <t>1.11.05.01.2.04.0.000</t>
  </si>
  <si>
    <t>1.11.05.02.0.00.0.000</t>
  </si>
  <si>
    <t>1.11.05.02.4.04.0.000</t>
  </si>
  <si>
    <t>1.11.05.03.0.00.0.000</t>
  </si>
  <si>
    <t>1.11.05.03.4.04.0.000</t>
  </si>
  <si>
    <t>1.11.05.07.0.00.0.000</t>
  </si>
  <si>
    <t>1.11.05.07.4.04.0.000</t>
  </si>
  <si>
    <t>1.11.09.00.0.00.0.000</t>
  </si>
  <si>
    <t>1.11.09.04.0.00.0.000</t>
  </si>
  <si>
    <t>1.11.09.04.4.04.0.000</t>
  </si>
  <si>
    <t>1.12.00.00.0.00.0.000</t>
  </si>
  <si>
    <t>1.12.01.00.0.01.0.000</t>
  </si>
  <si>
    <t>1.12.01.01.0.01.0.000</t>
  </si>
  <si>
    <t>1.12.01.02.0.01.0.000</t>
  </si>
  <si>
    <t>1.12.01.04.0.01.0.000</t>
  </si>
  <si>
    <t>1.13.00.00.0.00.0.000</t>
  </si>
  <si>
    <t>1.13.01.00.0.00.0.000</t>
  </si>
  <si>
    <t>1.13.01.99.0.00.0.000</t>
  </si>
  <si>
    <t>1.13.01.99.4.04.0.000</t>
  </si>
  <si>
    <t>1.13.02.00.0.00.0.000</t>
  </si>
  <si>
    <t>1.13.02.06.0.00.0.000</t>
  </si>
  <si>
    <t>1.13.02.06.4.04.0.000</t>
  </si>
  <si>
    <t>1.14.00.00.0.00.0.000</t>
  </si>
  <si>
    <t>1.14.02.00.0.00.0.000</t>
  </si>
  <si>
    <t>1.14.02.04.0.04.0.000</t>
  </si>
  <si>
    <t>1.14.02.04.3.04.0.000</t>
  </si>
  <si>
    <t>1.14.06.00.0.00.0.000</t>
  </si>
  <si>
    <t>1.14.06.01.0.00.0.000</t>
  </si>
  <si>
    <t>1.14.06.01.2.04.0.000</t>
  </si>
  <si>
    <t>1.16.00.00.0.00.0.000</t>
  </si>
  <si>
    <t>1.16.03.00.0.00.0.000</t>
  </si>
  <si>
    <t>1.16.03.03.0.01.0.000</t>
  </si>
  <si>
    <t>1.16.08.00.0.01.0.000</t>
  </si>
  <si>
    <t>1.16.08.01.0.01.0.000</t>
  </si>
  <si>
    <t>1.16.28.00.0.01.0.000</t>
  </si>
  <si>
    <t>1.16.30.00.0.01.0.000</t>
  </si>
  <si>
    <t>1.16.30.01.0.01.0.000</t>
  </si>
  <si>
    <t>1.16.30.01.3.01.0.000</t>
  </si>
  <si>
    <t>1.16.30.03.0.01.0.000</t>
  </si>
  <si>
    <t>1.16.32.00.0.00.0.000</t>
  </si>
  <si>
    <t>1.16.32.00.0.04.0.000</t>
  </si>
  <si>
    <t>1.16.33.00.0.00.0.000</t>
  </si>
  <si>
    <t>1.16.33.04.0.04.0.000</t>
  </si>
  <si>
    <t>1.16.43.00.0.01.0.000</t>
  </si>
  <si>
    <t>1.16.51.00.0.02.0.000</t>
  </si>
  <si>
    <t>1.16.51.02.0.02.0.000</t>
  </si>
  <si>
    <t>1.16.90.00.0.00.0.000</t>
  </si>
  <si>
    <t>1.16.90.04.0.04.0.000</t>
  </si>
  <si>
    <t>1.17.00.00.0.00.0.000</t>
  </si>
  <si>
    <t>1.17.05.00.0.00.0.000</t>
  </si>
  <si>
    <t>2.00.00.00.0.00.0.000</t>
  </si>
  <si>
    <t>2.02.00.00.0.00.0.000</t>
  </si>
  <si>
    <t>2.02.01.00.0.00.0.000</t>
  </si>
  <si>
    <t>2.02.01.00.1.00.0.000</t>
  </si>
  <si>
    <t>2.02.01.00.1.04.0.000</t>
  </si>
  <si>
    <t>2.02.01.00.1.04.2.712</t>
  </si>
  <si>
    <t>2.02.02.00.0.00.0.000</t>
  </si>
  <si>
    <t>2.02.02.00.8.00.0.000</t>
  </si>
  <si>
    <t>2.02.02.00.8.04.0.000</t>
  </si>
  <si>
    <t>2.02.02.00.9.00.0.000</t>
  </si>
  <si>
    <t>2.02.02.00.9.04.8.000</t>
  </si>
  <si>
    <t>2.02.02.00.9.04.9.000</t>
  </si>
  <si>
    <t>2.02.02.05.1.00.0.000</t>
  </si>
  <si>
    <t>2.02.02.05.1.04.0.000</t>
  </si>
  <si>
    <t>2.02.02.20.7.04.0.000</t>
  </si>
  <si>
    <t>2.02.02.99.9.00.0.000</t>
  </si>
  <si>
    <t>2.02.02.99.9.04.0.000</t>
  </si>
  <si>
    <t>2.02.02.99.9.04.1.021</t>
  </si>
  <si>
    <t>2.02.02.99.9.04.1.031</t>
  </si>
  <si>
    <t>2.02.02.99.9.04.1.043</t>
  </si>
  <si>
    <t>2.02.02.99.9.04.1.099</t>
  </si>
  <si>
    <t>2.02.02.99.9.04.2.654</t>
  </si>
  <si>
    <t>2.02.02.99.9.04.7.393</t>
  </si>
  <si>
    <t>2.02.02.99.9.04.7.397</t>
  </si>
  <si>
    <t>2.02.02.99.9.04.7.398</t>
  </si>
  <si>
    <t>2.02.02.99.9.04.7.404</t>
  </si>
  <si>
    <t>2.02.02.99.9.04.7.413</t>
  </si>
  <si>
    <t>2.02.02.99.9.04.7.454</t>
  </si>
  <si>
    <t>2.02.02.99.9.04.7.456</t>
  </si>
  <si>
    <t>2.02.02.99.9.04.7.457</t>
  </si>
  <si>
    <t>2.02.02.99.9.04.7.481</t>
  </si>
  <si>
    <t>2.02.02.99.9.04.7.488</t>
  </si>
  <si>
    <t>2.02.02.99.9.04.7.492</t>
  </si>
  <si>
    <t>2.02.02.99.9.04.7.511</t>
  </si>
  <si>
    <t>2.02.02.99.9.04.7.555</t>
  </si>
  <si>
    <t>2.02.02.99.9.04.7.563</t>
  </si>
  <si>
    <t>2.02.02.99.9.04.7.571</t>
  </si>
  <si>
    <t>2.02.02.99.9.04.7.741</t>
  </si>
  <si>
    <t>2.02.02.99.9.04.7.746</t>
  </si>
  <si>
    <t>2.02.03.00.0.00.0.000</t>
  </si>
  <si>
    <t>2.02.03.00.7.00.0.000</t>
  </si>
  <si>
    <t>2.02.03.00.7.04.0.000</t>
  </si>
  <si>
    <t>2.02.03.02.4.00.0.000</t>
  </si>
  <si>
    <t>2.02.03.02.4.04.0.000</t>
  </si>
  <si>
    <t>2.02.03.02.4.04.0.151</t>
  </si>
  <si>
    <t>2.02.03.02.4.04.0.640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</si>
  <si>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</si>
  <si>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</si>
  <si>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</si>
  <si>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</si>
  <si>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</si>
  <si>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</si>
  <si>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</si>
  <si>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</si>
  <si>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</si>
  <si>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2.02.03.02.4.04.7.570</t>
  </si>
  <si>
    <t>2.02.03.02.4.04.7.588</t>
  </si>
  <si>
    <t>2.02.03.02.4.04.7.604</t>
  </si>
  <si>
    <t>2.02.03.02.9.00.0.000</t>
  </si>
  <si>
    <t>2.02.03.02.9.04.0.000</t>
  </si>
  <si>
    <t>2.02.03.11.9.00.0.000</t>
  </si>
  <si>
    <t>2.02.03.11.9.04.0.000</t>
  </si>
  <si>
    <t>2.02.03.11.9.04.9.000</t>
  </si>
  <si>
    <t>2.02.03.12.1.00.0.000</t>
  </si>
  <si>
    <t>2.02.03.12.1.04.0.000</t>
  </si>
  <si>
    <t>2.02.03.99.9.00.0.000</t>
  </si>
  <si>
    <t>2.02.03.99.9.04.0.000</t>
  </si>
  <si>
    <t>2.02.03.99.9.04.7.408</t>
  </si>
  <si>
    <t>2.02.03.99.9.04.7.409</t>
  </si>
  <si>
    <t>2.02.04.00.0.00.0.000</t>
  </si>
  <si>
    <t>2.02.04.02.5.00.0.000</t>
  </si>
  <si>
    <t>2.02.04.02.5.04.0.000</t>
  </si>
  <si>
    <t>2.02.04.99.9.00.0.000</t>
  </si>
  <si>
    <t>2.02.04.99.9.04.0.000</t>
  </si>
  <si>
    <t>2.02.04.99.9.04.7.744</t>
  </si>
  <si>
    <t>2.04.00.00.0.00.0.000</t>
  </si>
  <si>
    <t>2.04.04.00.0.04.0.000</t>
  </si>
  <si>
    <t>2.04.04.02.0.04.0.000</t>
  </si>
  <si>
    <t>2.07.00.00.0.00.0.000</t>
  </si>
  <si>
    <t>2.07.04.00.0.04.0.000</t>
  </si>
  <si>
    <t>2.07.04.05.0.04.0.000</t>
  </si>
  <si>
    <t>2.19.00.00.0.00.0.000</t>
  </si>
  <si>
    <t>2.19.04.00.0.04.0.000</t>
  </si>
  <si>
    <t>0.0.0</t>
  </si>
  <si>
    <t>1.1.0</t>
  </si>
  <si>
    <t>1.2.0</t>
  </si>
  <si>
    <t>1.3.0</t>
  </si>
  <si>
    <t>4.1.0</t>
  </si>
  <si>
    <t>4.3.0</t>
  </si>
  <si>
    <t>1.4.0</t>
  </si>
  <si>
    <t>1.8.0</t>
  </si>
  <si>
    <t>1.5.1</t>
  </si>
  <si>
    <t>от 30.06.2017  № 11-143р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</si>
</sst>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185</xdr:row>
      <xdr:rowOff>190500</xdr:rowOff>
    </xdr:from>
    <xdr:to>
      <xdr:col>4</xdr:col>
      <xdr:colOff>542925</xdr:colOff>
      <xdr:row>188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54642820"/>
          <a:ext cx="9458325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189</xdr:row>
      <xdr:rowOff>76200</xdr:rowOff>
    </xdr:from>
    <xdr:to>
      <xdr:col>4</xdr:col>
      <xdr:colOff>542925</xdr:colOff>
      <xdr:row>191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55219400"/>
          <a:ext cx="9458325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92"/>
  <sheetViews>
    <sheetView showGridLines="0" tabSelected="1" view="pageBreakPreview" zoomScale="60" zoomScaleNormal="100" workbookViewId="0">
      <selection activeCell="E4" sqref="E4"/>
    </sheetView>
  </sheetViews>
  <sheetFormatPr defaultColWidth="9.109375" defaultRowHeight="12.75" customHeight="1" outlineLevelRow="7" x14ac:dyDescent="0.3"/>
  <cols>
    <col min="1" max="1" width="30" style="2" customWidth="1"/>
    <col min="2" max="2" width="61.44140625" style="2" customWidth="1"/>
    <col min="3" max="3" width="14.33203125" style="2" customWidth="1"/>
    <col min="4" max="4" width="24.33203125" style="2" customWidth="1"/>
    <col min="5" max="5" width="22.33203125" style="2" customWidth="1"/>
    <col min="6" max="6" width="20.33203125" style="2" customWidth="1"/>
    <col min="7" max="7" width="32.6640625" style="2" customWidth="1"/>
    <col min="8" max="8" width="27.33203125" style="2" customWidth="1"/>
    <col min="9" max="9" width="18.5546875" style="2" customWidth="1"/>
    <col min="10" max="10" width="9.109375" style="2"/>
    <col min="11" max="12" width="17.33203125" style="2" bestFit="1" customWidth="1"/>
    <col min="13" max="16384" width="9.109375" style="2"/>
  </cols>
  <sheetData>
    <row r="1" spans="1:12" ht="15.6" x14ac:dyDescent="0.3">
      <c r="A1" s="10"/>
      <c r="B1" s="10"/>
      <c r="C1" s="10"/>
      <c r="D1" s="10"/>
      <c r="E1" s="11" t="s">
        <v>176</v>
      </c>
      <c r="F1" s="12"/>
      <c r="H1" s="1"/>
      <c r="I1" s="1"/>
    </row>
    <row r="2" spans="1:12" ht="15.6" x14ac:dyDescent="0.3">
      <c r="A2" s="10"/>
      <c r="B2" s="10"/>
      <c r="C2" s="10"/>
      <c r="D2" s="10"/>
      <c r="E2" s="12" t="s">
        <v>177</v>
      </c>
      <c r="F2" s="12"/>
      <c r="H2" s="1"/>
      <c r="I2" s="1"/>
    </row>
    <row r="3" spans="1:12" ht="15.6" x14ac:dyDescent="0.3">
      <c r="A3" s="10"/>
      <c r="B3" s="10"/>
      <c r="C3" s="10"/>
      <c r="D3" s="10"/>
      <c r="E3" s="12" t="s">
        <v>178</v>
      </c>
      <c r="F3" s="12"/>
      <c r="H3" s="3"/>
      <c r="I3" s="3"/>
    </row>
    <row r="4" spans="1:12" ht="15.6" x14ac:dyDescent="0.3">
      <c r="A4" s="10"/>
      <c r="B4" s="10"/>
      <c r="C4" s="10"/>
      <c r="D4" s="10"/>
      <c r="E4" s="13" t="s">
        <v>367</v>
      </c>
      <c r="F4" s="14"/>
      <c r="G4" s="9"/>
      <c r="H4" s="3"/>
      <c r="I4" s="3"/>
    </row>
    <row r="5" spans="1:12" ht="63" customHeight="1" x14ac:dyDescent="0.3">
      <c r="A5" s="10"/>
      <c r="B5" s="10"/>
      <c r="C5" s="10"/>
      <c r="D5" s="10"/>
      <c r="E5" s="26" t="s">
        <v>179</v>
      </c>
      <c r="F5" s="26"/>
      <c r="H5" s="4"/>
      <c r="I5" s="4"/>
    </row>
    <row r="6" spans="1:12" ht="15.6" x14ac:dyDescent="0.3">
      <c r="A6" s="10"/>
      <c r="B6" s="10"/>
      <c r="C6" s="10"/>
      <c r="D6" s="10"/>
      <c r="E6" s="10"/>
      <c r="F6" s="10"/>
    </row>
    <row r="7" spans="1:12" ht="21" x14ac:dyDescent="0.4">
      <c r="A7" s="25" t="s">
        <v>180</v>
      </c>
      <c r="B7" s="25"/>
      <c r="C7" s="25"/>
      <c r="D7" s="25"/>
      <c r="E7" s="25"/>
      <c r="F7" s="25"/>
    </row>
    <row r="8" spans="1:12" ht="21" x14ac:dyDescent="0.4">
      <c r="A8" s="25" t="s">
        <v>181</v>
      </c>
      <c r="B8" s="25"/>
      <c r="C8" s="25"/>
      <c r="D8" s="25"/>
      <c r="E8" s="25"/>
      <c r="F8" s="25"/>
    </row>
    <row r="9" spans="1:12" ht="15.6" x14ac:dyDescent="0.3">
      <c r="A9" s="1"/>
      <c r="B9" s="1"/>
      <c r="C9" s="1"/>
      <c r="D9" s="1"/>
      <c r="E9" s="1"/>
      <c r="F9" s="1"/>
      <c r="G9" s="1"/>
    </row>
    <row r="10" spans="1:12" ht="63.75" customHeight="1" x14ac:dyDescent="0.3">
      <c r="A10" s="6" t="s">
        <v>0</v>
      </c>
      <c r="B10" s="6" t="s">
        <v>1</v>
      </c>
      <c r="C10" s="6" t="s">
        <v>183</v>
      </c>
      <c r="D10" s="6" t="s">
        <v>173</v>
      </c>
      <c r="E10" s="7" t="s">
        <v>175</v>
      </c>
      <c r="F10" s="6" t="s">
        <v>174</v>
      </c>
    </row>
    <row r="11" spans="1:12" ht="15.6" x14ac:dyDescent="0.3">
      <c r="A11" s="15"/>
      <c r="B11" s="16" t="s">
        <v>182</v>
      </c>
      <c r="C11" s="15"/>
      <c r="D11" s="17">
        <v>531378139.74000001</v>
      </c>
      <c r="E11" s="17">
        <v>523739864.19999999</v>
      </c>
      <c r="F11" s="8">
        <f>ROUND(E11/D11*100,1)</f>
        <v>98.6</v>
      </c>
      <c r="G11" s="9">
        <f>G12+G103</f>
        <v>531378139.74000007</v>
      </c>
      <c r="H11" s="9">
        <f>H12+H103</f>
        <v>523739864.20000017</v>
      </c>
      <c r="I11" s="9">
        <f>G11-D11</f>
        <v>0</v>
      </c>
    </row>
    <row r="12" spans="1:12" ht="15.6" x14ac:dyDescent="0.3">
      <c r="A12" s="6" t="s">
        <v>185</v>
      </c>
      <c r="B12" s="18" t="s">
        <v>2</v>
      </c>
      <c r="C12" s="19" t="s">
        <v>358</v>
      </c>
      <c r="D12" s="20">
        <v>153428244.25999999</v>
      </c>
      <c r="E12" s="20">
        <v>151842622</v>
      </c>
      <c r="F12" s="8">
        <f t="shared" ref="F12:F30" si="0">ROUND(E12/D12*100,1)</f>
        <v>99</v>
      </c>
      <c r="G12" s="9">
        <f>G14+G17+G22+G28+G36+G43+G46+G50+G63+G68+G75+G82+G102</f>
        <v>153428244.25999999</v>
      </c>
      <c r="H12" s="9">
        <f t="shared" ref="H12" si="1">H14+H17+H22+H28+H36+H43+H46+H50+H63+H68+H75+H82+H102</f>
        <v>151842622.00000003</v>
      </c>
      <c r="I12" s="9">
        <f>G12-D12</f>
        <v>0</v>
      </c>
      <c r="J12" s="9"/>
    </row>
    <row r="13" spans="1:12" ht="15.6" outlineLevel="1" x14ac:dyDescent="0.3">
      <c r="A13" s="19" t="s">
        <v>184</v>
      </c>
      <c r="B13" s="21" t="s">
        <v>3</v>
      </c>
      <c r="C13" s="19" t="s">
        <v>358</v>
      </c>
      <c r="D13" s="22">
        <v>113155558.52</v>
      </c>
      <c r="E13" s="22">
        <v>110892618.93000001</v>
      </c>
      <c r="F13" s="8">
        <f t="shared" si="0"/>
        <v>98</v>
      </c>
      <c r="G13" s="9"/>
      <c r="I13" s="9"/>
      <c r="J13" s="9"/>
    </row>
    <row r="14" spans="1:12" ht="15.6" outlineLevel="2" x14ac:dyDescent="0.3">
      <c r="A14" s="19" t="s">
        <v>186</v>
      </c>
      <c r="B14" s="21" t="s">
        <v>4</v>
      </c>
      <c r="C14" s="19" t="s">
        <v>359</v>
      </c>
      <c r="D14" s="22">
        <v>40667956.950000003</v>
      </c>
      <c r="E14" s="22">
        <v>35671189.329999998</v>
      </c>
      <c r="F14" s="8">
        <f t="shared" si="0"/>
        <v>87.7</v>
      </c>
      <c r="G14" s="9">
        <f>D14</f>
        <v>40667956.950000003</v>
      </c>
      <c r="H14" s="9">
        <f>E14</f>
        <v>35671189.329999998</v>
      </c>
      <c r="I14" s="9">
        <f>G14-D14</f>
        <v>0</v>
      </c>
      <c r="J14" s="9"/>
      <c r="L14" s="9"/>
    </row>
    <row r="15" spans="1:12" ht="46.8" outlineLevel="3" x14ac:dyDescent="0.3">
      <c r="A15" s="19" t="s">
        <v>187</v>
      </c>
      <c r="B15" s="21" t="s">
        <v>5</v>
      </c>
      <c r="C15" s="19" t="s">
        <v>359</v>
      </c>
      <c r="D15" s="22">
        <v>40667956.950000003</v>
      </c>
      <c r="E15" s="22">
        <v>35671189.329999998</v>
      </c>
      <c r="F15" s="8">
        <f t="shared" si="0"/>
        <v>87.7</v>
      </c>
      <c r="I15" s="9"/>
      <c r="J15" s="9"/>
    </row>
    <row r="16" spans="1:12" ht="46.8" outlineLevel="4" x14ac:dyDescent="0.3">
      <c r="A16" s="19" t="s">
        <v>188</v>
      </c>
      <c r="B16" s="21" t="s">
        <v>6</v>
      </c>
      <c r="C16" s="19" t="s">
        <v>359</v>
      </c>
      <c r="D16" s="22">
        <v>40667956.950000003</v>
      </c>
      <c r="E16" s="22">
        <v>35671189.329999998</v>
      </c>
      <c r="F16" s="8">
        <f t="shared" si="0"/>
        <v>87.7</v>
      </c>
      <c r="I16" s="9"/>
      <c r="J16" s="9"/>
    </row>
    <row r="17" spans="1:10" ht="15.6" outlineLevel="2" x14ac:dyDescent="0.3">
      <c r="A17" s="19" t="s">
        <v>189</v>
      </c>
      <c r="B17" s="21" t="s">
        <v>7</v>
      </c>
      <c r="C17" s="19" t="s">
        <v>359</v>
      </c>
      <c r="D17" s="22">
        <v>72487601.569999993</v>
      </c>
      <c r="E17" s="22">
        <v>75221429.599999994</v>
      </c>
      <c r="F17" s="8">
        <f t="shared" si="0"/>
        <v>103.8</v>
      </c>
      <c r="G17" s="9">
        <f>D18+D19+D20+D21</f>
        <v>72487601.570000008</v>
      </c>
      <c r="H17" s="9">
        <f>E18+E19+E20+E21</f>
        <v>75221429.599999994</v>
      </c>
      <c r="I17" s="9">
        <f>G17-D17</f>
        <v>0</v>
      </c>
      <c r="J17" s="9"/>
    </row>
    <row r="18" spans="1:10" ht="91.5" customHeight="1" outlineLevel="3" x14ac:dyDescent="0.3">
      <c r="A18" s="19" t="s">
        <v>190</v>
      </c>
      <c r="B18" s="23" t="s">
        <v>8</v>
      </c>
      <c r="C18" s="19" t="s">
        <v>359</v>
      </c>
      <c r="D18" s="22">
        <v>72013842.469999999</v>
      </c>
      <c r="E18" s="22">
        <v>74740214.439999998</v>
      </c>
      <c r="F18" s="8">
        <f t="shared" si="0"/>
        <v>103.8</v>
      </c>
      <c r="I18" s="9"/>
      <c r="J18" s="9"/>
    </row>
    <row r="19" spans="1:10" ht="144.75" customHeight="1" outlineLevel="3" x14ac:dyDescent="0.3">
      <c r="A19" s="19" t="s">
        <v>191</v>
      </c>
      <c r="B19" s="23" t="s">
        <v>9</v>
      </c>
      <c r="C19" s="19" t="s">
        <v>359</v>
      </c>
      <c r="D19" s="22">
        <v>193358.47</v>
      </c>
      <c r="E19" s="22">
        <v>193658.47</v>
      </c>
      <c r="F19" s="8">
        <f t="shared" si="0"/>
        <v>100.2</v>
      </c>
      <c r="I19" s="9"/>
      <c r="J19" s="9"/>
    </row>
    <row r="20" spans="1:10" ht="46.8" outlineLevel="3" x14ac:dyDescent="0.3">
      <c r="A20" s="19" t="s">
        <v>192</v>
      </c>
      <c r="B20" s="21" t="s">
        <v>10</v>
      </c>
      <c r="C20" s="19" t="s">
        <v>359</v>
      </c>
      <c r="D20" s="22">
        <v>229349.93</v>
      </c>
      <c r="E20" s="22">
        <v>233757.39</v>
      </c>
      <c r="F20" s="8">
        <f t="shared" si="0"/>
        <v>101.9</v>
      </c>
      <c r="I20" s="9"/>
      <c r="J20" s="9"/>
    </row>
    <row r="21" spans="1:10" ht="93.6" outlineLevel="3" x14ac:dyDescent="0.3">
      <c r="A21" s="19" t="s">
        <v>193</v>
      </c>
      <c r="B21" s="23" t="s">
        <v>11</v>
      </c>
      <c r="C21" s="19" t="s">
        <v>359</v>
      </c>
      <c r="D21" s="22">
        <v>51050.7</v>
      </c>
      <c r="E21" s="22">
        <v>53799.3</v>
      </c>
      <c r="F21" s="8">
        <f t="shared" si="0"/>
        <v>105.4</v>
      </c>
      <c r="I21" s="9"/>
      <c r="J21" s="9"/>
    </row>
    <row r="22" spans="1:10" ht="46.8" outlineLevel="1" x14ac:dyDescent="0.3">
      <c r="A22" s="19" t="s">
        <v>194</v>
      </c>
      <c r="B22" s="21" t="s">
        <v>12</v>
      </c>
      <c r="C22" s="19" t="s">
        <v>358</v>
      </c>
      <c r="D22" s="22">
        <v>575500</v>
      </c>
      <c r="E22" s="22">
        <v>604143.69999999995</v>
      </c>
      <c r="F22" s="8">
        <f t="shared" si="0"/>
        <v>105</v>
      </c>
      <c r="G22" s="9">
        <f>D24+D25+D26+D27</f>
        <v>575500</v>
      </c>
      <c r="H22" s="9">
        <f>E24+E25+E26+E27</f>
        <v>604143.70000000007</v>
      </c>
      <c r="I22" s="9">
        <f>G22-D22</f>
        <v>0</v>
      </c>
      <c r="J22" s="9"/>
    </row>
    <row r="23" spans="1:10" ht="31.2" outlineLevel="2" x14ac:dyDescent="0.3">
      <c r="A23" s="19" t="s">
        <v>195</v>
      </c>
      <c r="B23" s="21" t="s">
        <v>13</v>
      </c>
      <c r="C23" s="19" t="s">
        <v>359</v>
      </c>
      <c r="D23" s="22">
        <v>575500</v>
      </c>
      <c r="E23" s="22">
        <v>604143.69999999995</v>
      </c>
      <c r="F23" s="8">
        <f t="shared" si="0"/>
        <v>105</v>
      </c>
      <c r="I23" s="9"/>
      <c r="J23" s="9"/>
    </row>
    <row r="24" spans="1:10" ht="78" outlineLevel="7" x14ac:dyDescent="0.3">
      <c r="A24" s="19" t="s">
        <v>196</v>
      </c>
      <c r="B24" s="21" t="s">
        <v>14</v>
      </c>
      <c r="C24" s="19" t="s">
        <v>359</v>
      </c>
      <c r="D24" s="22">
        <v>183600</v>
      </c>
      <c r="E24" s="22">
        <v>206532</v>
      </c>
      <c r="F24" s="8">
        <f t="shared" si="0"/>
        <v>112.5</v>
      </c>
      <c r="I24" s="9"/>
      <c r="J24" s="9"/>
    </row>
    <row r="25" spans="1:10" ht="93.6" outlineLevel="7" x14ac:dyDescent="0.3">
      <c r="A25" s="19" t="s">
        <v>197</v>
      </c>
      <c r="B25" s="23" t="s">
        <v>15</v>
      </c>
      <c r="C25" s="19" t="s">
        <v>359</v>
      </c>
      <c r="D25" s="22">
        <v>3900</v>
      </c>
      <c r="E25" s="22">
        <v>3152.58</v>
      </c>
      <c r="F25" s="8">
        <f t="shared" si="0"/>
        <v>80.8</v>
      </c>
      <c r="I25" s="9"/>
      <c r="J25" s="9"/>
    </row>
    <row r="26" spans="1:10" ht="78" outlineLevel="7" x14ac:dyDescent="0.3">
      <c r="A26" s="19" t="s">
        <v>198</v>
      </c>
      <c r="B26" s="21" t="s">
        <v>16</v>
      </c>
      <c r="C26" s="19" t="s">
        <v>359</v>
      </c>
      <c r="D26" s="22">
        <v>425300</v>
      </c>
      <c r="E26" s="22">
        <v>425049.21</v>
      </c>
      <c r="F26" s="8">
        <f t="shared" si="0"/>
        <v>99.9</v>
      </c>
      <c r="I26" s="9"/>
      <c r="J26" s="9"/>
    </row>
    <row r="27" spans="1:10" ht="78" outlineLevel="7" x14ac:dyDescent="0.3">
      <c r="A27" s="19" t="s">
        <v>199</v>
      </c>
      <c r="B27" s="21" t="s">
        <v>17</v>
      </c>
      <c r="C27" s="19" t="s">
        <v>359</v>
      </c>
      <c r="D27" s="22">
        <v>-37300</v>
      </c>
      <c r="E27" s="22">
        <v>-30590.09</v>
      </c>
      <c r="F27" s="8">
        <f t="shared" si="0"/>
        <v>82</v>
      </c>
      <c r="I27" s="9"/>
      <c r="J27" s="9"/>
    </row>
    <row r="28" spans="1:10" ht="15.6" outlineLevel="1" x14ac:dyDescent="0.3">
      <c r="A28" s="19" t="s">
        <v>200</v>
      </c>
      <c r="B28" s="21" t="s">
        <v>18</v>
      </c>
      <c r="C28" s="19" t="s">
        <v>358</v>
      </c>
      <c r="D28" s="22">
        <v>6555210.1100000003</v>
      </c>
      <c r="E28" s="22">
        <v>6597545.2999999998</v>
      </c>
      <c r="F28" s="8">
        <f t="shared" si="0"/>
        <v>100.6</v>
      </c>
      <c r="G28" s="9">
        <f>D29+D32+D34</f>
        <v>6555210.1100000003</v>
      </c>
      <c r="H28" s="9">
        <f>E29+E32+E34</f>
        <v>6597545.3000000007</v>
      </c>
      <c r="I28" s="9">
        <f>G28-D28</f>
        <v>0</v>
      </c>
      <c r="J28" s="9"/>
    </row>
    <row r="29" spans="1:10" ht="31.2" outlineLevel="2" x14ac:dyDescent="0.3">
      <c r="A29" s="19" t="s">
        <v>201</v>
      </c>
      <c r="B29" s="21" t="s">
        <v>19</v>
      </c>
      <c r="C29" s="19" t="s">
        <v>359</v>
      </c>
      <c r="D29" s="22">
        <v>6480480.21</v>
      </c>
      <c r="E29" s="22">
        <v>6451945.4000000004</v>
      </c>
      <c r="F29" s="8">
        <f t="shared" si="0"/>
        <v>99.6</v>
      </c>
      <c r="I29" s="9"/>
      <c r="J29" s="9"/>
    </row>
    <row r="30" spans="1:10" ht="31.2" outlineLevel="3" x14ac:dyDescent="0.3">
      <c r="A30" s="19" t="s">
        <v>202</v>
      </c>
      <c r="B30" s="21" t="s">
        <v>19</v>
      </c>
      <c r="C30" s="19" t="s">
        <v>359</v>
      </c>
      <c r="D30" s="22">
        <v>6480480.21</v>
      </c>
      <c r="E30" s="22">
        <v>6456835.0099999998</v>
      </c>
      <c r="F30" s="8">
        <f t="shared" si="0"/>
        <v>99.6</v>
      </c>
      <c r="I30" s="9"/>
      <c r="J30" s="9"/>
    </row>
    <row r="31" spans="1:10" ht="46.8" outlineLevel="3" x14ac:dyDescent="0.3">
      <c r="A31" s="19" t="s">
        <v>203</v>
      </c>
      <c r="B31" s="21" t="s">
        <v>20</v>
      </c>
      <c r="C31" s="19" t="s">
        <v>359</v>
      </c>
      <c r="D31" s="22">
        <v>0</v>
      </c>
      <c r="E31" s="22">
        <v>-4889.6099999999997</v>
      </c>
      <c r="F31" s="8">
        <v>0</v>
      </c>
      <c r="I31" s="9"/>
      <c r="J31" s="9"/>
    </row>
    <row r="32" spans="1:10" ht="15.6" outlineLevel="2" x14ac:dyDescent="0.3">
      <c r="A32" s="19" t="s">
        <v>204</v>
      </c>
      <c r="B32" s="21" t="s">
        <v>21</v>
      </c>
      <c r="C32" s="19" t="s">
        <v>359</v>
      </c>
      <c r="D32" s="22">
        <v>5518.9</v>
      </c>
      <c r="E32" s="22">
        <v>5518.9</v>
      </c>
      <c r="F32" s="8">
        <f t="shared" ref="F32:F53" si="2">ROUND(E32/D32*100,1)</f>
        <v>100</v>
      </c>
      <c r="I32" s="9"/>
      <c r="J32" s="9"/>
    </row>
    <row r="33" spans="1:10" ht="15.6" outlineLevel="3" x14ac:dyDescent="0.3">
      <c r="A33" s="19" t="s">
        <v>205</v>
      </c>
      <c r="B33" s="21" t="s">
        <v>21</v>
      </c>
      <c r="C33" s="19" t="s">
        <v>359</v>
      </c>
      <c r="D33" s="22">
        <v>5518.9</v>
      </c>
      <c r="E33" s="22">
        <v>5518.9</v>
      </c>
      <c r="F33" s="8">
        <f t="shared" si="2"/>
        <v>100</v>
      </c>
      <c r="I33" s="9"/>
      <c r="J33" s="9"/>
    </row>
    <row r="34" spans="1:10" ht="31.2" outlineLevel="2" x14ac:dyDescent="0.3">
      <c r="A34" s="19" t="s">
        <v>206</v>
      </c>
      <c r="B34" s="21" t="s">
        <v>22</v>
      </c>
      <c r="C34" s="19" t="s">
        <v>359</v>
      </c>
      <c r="D34" s="22">
        <v>69211</v>
      </c>
      <c r="E34" s="22">
        <v>140081</v>
      </c>
      <c r="F34" s="8">
        <f t="shared" si="2"/>
        <v>202.4</v>
      </c>
      <c r="I34" s="9"/>
      <c r="J34" s="9"/>
    </row>
    <row r="35" spans="1:10" ht="46.8" outlineLevel="3" x14ac:dyDescent="0.3">
      <c r="A35" s="19" t="s">
        <v>207</v>
      </c>
      <c r="B35" s="21" t="s">
        <v>23</v>
      </c>
      <c r="C35" s="19" t="s">
        <v>359</v>
      </c>
      <c r="D35" s="22">
        <v>69211</v>
      </c>
      <c r="E35" s="22">
        <v>140081</v>
      </c>
      <c r="F35" s="8">
        <f t="shared" si="2"/>
        <v>202.4</v>
      </c>
      <c r="I35" s="9"/>
      <c r="J35" s="9"/>
    </row>
    <row r="36" spans="1:10" ht="15.6" outlineLevel="1" x14ac:dyDescent="0.3">
      <c r="A36" s="19" t="s">
        <v>208</v>
      </c>
      <c r="B36" s="21" t="s">
        <v>24</v>
      </c>
      <c r="C36" s="19" t="s">
        <v>358</v>
      </c>
      <c r="D36" s="22">
        <v>7696543.2699999996</v>
      </c>
      <c r="E36" s="22">
        <v>7966724.8099999996</v>
      </c>
      <c r="F36" s="8">
        <f t="shared" si="2"/>
        <v>103.5</v>
      </c>
      <c r="G36" s="9">
        <f>D37+D39</f>
        <v>7696543.2700000005</v>
      </c>
      <c r="H36" s="9">
        <f>E37+E39</f>
        <v>7966724.8099999996</v>
      </c>
      <c r="I36" s="9">
        <f>G36-D36</f>
        <v>0</v>
      </c>
      <c r="J36" s="9"/>
    </row>
    <row r="37" spans="1:10" ht="15.6" outlineLevel="2" x14ac:dyDescent="0.3">
      <c r="A37" s="19" t="s">
        <v>209</v>
      </c>
      <c r="B37" s="21" t="s">
        <v>25</v>
      </c>
      <c r="C37" s="19" t="s">
        <v>359</v>
      </c>
      <c r="D37" s="22">
        <v>1444619.41</v>
      </c>
      <c r="E37" s="22">
        <v>1571219.39</v>
      </c>
      <c r="F37" s="8">
        <f t="shared" si="2"/>
        <v>108.8</v>
      </c>
      <c r="I37" s="9"/>
      <c r="J37" s="9"/>
    </row>
    <row r="38" spans="1:10" ht="46.8" outlineLevel="3" x14ac:dyDescent="0.3">
      <c r="A38" s="19" t="s">
        <v>210</v>
      </c>
      <c r="B38" s="21" t="s">
        <v>26</v>
      </c>
      <c r="C38" s="19" t="s">
        <v>359</v>
      </c>
      <c r="D38" s="22">
        <v>1444619.41</v>
      </c>
      <c r="E38" s="22">
        <v>1571219.39</v>
      </c>
      <c r="F38" s="8">
        <f t="shared" si="2"/>
        <v>108.8</v>
      </c>
      <c r="I38" s="9"/>
      <c r="J38" s="9"/>
    </row>
    <row r="39" spans="1:10" ht="15.6" outlineLevel="2" x14ac:dyDescent="0.3">
      <c r="A39" s="19" t="s">
        <v>211</v>
      </c>
      <c r="B39" s="21" t="s">
        <v>27</v>
      </c>
      <c r="C39" s="19" t="s">
        <v>359</v>
      </c>
      <c r="D39" s="22">
        <v>6251923.8600000003</v>
      </c>
      <c r="E39" s="22">
        <v>6395505.4199999999</v>
      </c>
      <c r="F39" s="8">
        <f t="shared" si="2"/>
        <v>102.3</v>
      </c>
      <c r="I39" s="9"/>
      <c r="J39" s="9"/>
    </row>
    <row r="40" spans="1:10" ht="15.6" outlineLevel="3" x14ac:dyDescent="0.3">
      <c r="A40" s="19" t="s">
        <v>212</v>
      </c>
      <c r="B40" s="21" t="s">
        <v>28</v>
      </c>
      <c r="C40" s="19" t="s">
        <v>359</v>
      </c>
      <c r="D40" s="22">
        <v>4924509.0999999996</v>
      </c>
      <c r="E40" s="22">
        <v>4751804.88</v>
      </c>
      <c r="F40" s="8">
        <f t="shared" si="2"/>
        <v>96.5</v>
      </c>
      <c r="I40" s="9"/>
      <c r="J40" s="9"/>
    </row>
    <row r="41" spans="1:10" ht="31.2" outlineLevel="4" x14ac:dyDescent="0.3">
      <c r="A41" s="19" t="s">
        <v>213</v>
      </c>
      <c r="B41" s="21" t="s">
        <v>29</v>
      </c>
      <c r="C41" s="19" t="s">
        <v>359</v>
      </c>
      <c r="D41" s="22">
        <v>4924509.0999999996</v>
      </c>
      <c r="E41" s="22">
        <v>4751804.88</v>
      </c>
      <c r="F41" s="8">
        <f t="shared" si="2"/>
        <v>96.5</v>
      </c>
      <c r="I41" s="9"/>
      <c r="J41" s="9"/>
    </row>
    <row r="42" spans="1:10" ht="15.6" outlineLevel="3" x14ac:dyDescent="0.3">
      <c r="A42" s="19" t="s">
        <v>214</v>
      </c>
      <c r="B42" s="21" t="s">
        <v>30</v>
      </c>
      <c r="C42" s="19" t="s">
        <v>359</v>
      </c>
      <c r="D42" s="22">
        <v>1327414.76</v>
      </c>
      <c r="E42" s="22">
        <v>1643700.54</v>
      </c>
      <c r="F42" s="8">
        <f t="shared" si="2"/>
        <v>123.8</v>
      </c>
      <c r="I42" s="9"/>
      <c r="J42" s="9"/>
    </row>
    <row r="43" spans="1:10" ht="15.6" outlineLevel="1" x14ac:dyDescent="0.3">
      <c r="A43" s="19" t="s">
        <v>215</v>
      </c>
      <c r="B43" s="21" t="s">
        <v>31</v>
      </c>
      <c r="C43" s="19" t="s">
        <v>358</v>
      </c>
      <c r="D43" s="22">
        <v>2612280.7200000002</v>
      </c>
      <c r="E43" s="22">
        <v>2468533.06</v>
      </c>
      <c r="F43" s="8">
        <f t="shared" si="2"/>
        <v>94.5</v>
      </c>
      <c r="G43" s="9">
        <f>D45</f>
        <v>2612280.7200000002</v>
      </c>
      <c r="H43" s="9">
        <f>E45</f>
        <v>2468533.06</v>
      </c>
      <c r="I43" s="9">
        <f>G43-D43</f>
        <v>0</v>
      </c>
      <c r="J43" s="9"/>
    </row>
    <row r="44" spans="1:10" ht="31.2" outlineLevel="2" x14ac:dyDescent="0.3">
      <c r="A44" s="19" t="s">
        <v>216</v>
      </c>
      <c r="B44" s="21" t="s">
        <v>32</v>
      </c>
      <c r="C44" s="19" t="s">
        <v>359</v>
      </c>
      <c r="D44" s="22">
        <v>2612280.7200000002</v>
      </c>
      <c r="E44" s="22">
        <v>2468533.06</v>
      </c>
      <c r="F44" s="8">
        <f t="shared" si="2"/>
        <v>94.5</v>
      </c>
      <c r="I44" s="9"/>
      <c r="J44" s="9"/>
    </row>
    <row r="45" spans="1:10" ht="46.8" outlineLevel="3" x14ac:dyDescent="0.3">
      <c r="A45" s="19" t="s">
        <v>217</v>
      </c>
      <c r="B45" s="21" t="s">
        <v>33</v>
      </c>
      <c r="C45" s="19" t="s">
        <v>359</v>
      </c>
      <c r="D45" s="22">
        <v>2612280.7200000002</v>
      </c>
      <c r="E45" s="22">
        <v>2468533.06</v>
      </c>
      <c r="F45" s="8">
        <f t="shared" si="2"/>
        <v>94.5</v>
      </c>
      <c r="I45" s="9"/>
      <c r="J45" s="9"/>
    </row>
    <row r="46" spans="1:10" ht="46.8" outlineLevel="1" x14ac:dyDescent="0.3">
      <c r="A46" s="19" t="s">
        <v>218</v>
      </c>
      <c r="B46" s="21" t="s">
        <v>34</v>
      </c>
      <c r="C46" s="19" t="s">
        <v>358</v>
      </c>
      <c r="D46" s="22">
        <v>0</v>
      </c>
      <c r="E46" s="22">
        <v>123.53</v>
      </c>
      <c r="F46" s="8">
        <v>0</v>
      </c>
      <c r="G46" s="9">
        <f>D49</f>
        <v>0</v>
      </c>
      <c r="H46" s="9">
        <f>E49</f>
        <v>123.53</v>
      </c>
      <c r="I46" s="9">
        <f>G46-D46</f>
        <v>0</v>
      </c>
      <c r="J46" s="9"/>
    </row>
    <row r="47" spans="1:10" ht="15.6" outlineLevel="2" x14ac:dyDescent="0.3">
      <c r="A47" s="19" t="s">
        <v>219</v>
      </c>
      <c r="B47" s="21" t="s">
        <v>35</v>
      </c>
      <c r="C47" s="19" t="s">
        <v>359</v>
      </c>
      <c r="D47" s="22">
        <v>0</v>
      </c>
      <c r="E47" s="22">
        <v>123.53</v>
      </c>
      <c r="F47" s="8">
        <v>0</v>
      </c>
      <c r="I47" s="9"/>
      <c r="J47" s="9"/>
    </row>
    <row r="48" spans="1:10" ht="31.2" outlineLevel="3" x14ac:dyDescent="0.3">
      <c r="A48" s="19" t="s">
        <v>220</v>
      </c>
      <c r="B48" s="21" t="s">
        <v>36</v>
      </c>
      <c r="C48" s="19" t="s">
        <v>359</v>
      </c>
      <c r="D48" s="22">
        <v>0</v>
      </c>
      <c r="E48" s="22">
        <v>123.53</v>
      </c>
      <c r="F48" s="8">
        <v>0</v>
      </c>
      <c r="I48" s="9"/>
      <c r="J48" s="9"/>
    </row>
    <row r="49" spans="1:11" ht="31.2" outlineLevel="4" x14ac:dyDescent="0.3">
      <c r="A49" s="19" t="s">
        <v>221</v>
      </c>
      <c r="B49" s="21" t="s">
        <v>37</v>
      </c>
      <c r="C49" s="19" t="s">
        <v>359</v>
      </c>
      <c r="D49" s="22">
        <v>0</v>
      </c>
      <c r="E49" s="22">
        <v>123.53</v>
      </c>
      <c r="F49" s="8">
        <v>0</v>
      </c>
      <c r="I49" s="9"/>
      <c r="J49" s="9"/>
    </row>
    <row r="50" spans="1:11" ht="46.8" outlineLevel="1" x14ac:dyDescent="0.3">
      <c r="A50" s="19" t="s">
        <v>222</v>
      </c>
      <c r="B50" s="21" t="s">
        <v>38</v>
      </c>
      <c r="C50" s="19" t="s">
        <v>358</v>
      </c>
      <c r="D50" s="22">
        <v>8295227.2000000002</v>
      </c>
      <c r="E50" s="22">
        <v>8370569.5300000003</v>
      </c>
      <c r="F50" s="8">
        <f t="shared" si="2"/>
        <v>100.9</v>
      </c>
      <c r="G50" s="9">
        <f>D52+D54+D56+D58+D60</f>
        <v>8295227.2000000002</v>
      </c>
      <c r="H50" s="9">
        <f>E52+E54+E56+E58+E60</f>
        <v>8370569.5299999993</v>
      </c>
      <c r="I50" s="9">
        <f>G50-D50</f>
        <v>0</v>
      </c>
      <c r="J50" s="9"/>
      <c r="K50" s="9"/>
    </row>
    <row r="51" spans="1:11" ht="93.6" outlineLevel="2" x14ac:dyDescent="0.3">
      <c r="A51" s="19" t="s">
        <v>223</v>
      </c>
      <c r="B51" s="23" t="s">
        <v>39</v>
      </c>
      <c r="C51" s="19" t="s">
        <v>360</v>
      </c>
      <c r="D51" s="22">
        <v>8085614.6600000001</v>
      </c>
      <c r="E51" s="22">
        <v>8177721.0099999998</v>
      </c>
      <c r="F51" s="8">
        <f t="shared" si="2"/>
        <v>101.1</v>
      </c>
      <c r="I51" s="9"/>
      <c r="J51" s="9"/>
    </row>
    <row r="52" spans="1:11" ht="62.4" outlineLevel="3" x14ac:dyDescent="0.3">
      <c r="A52" s="19" t="s">
        <v>224</v>
      </c>
      <c r="B52" s="21" t="s">
        <v>40</v>
      </c>
      <c r="C52" s="19" t="s">
        <v>360</v>
      </c>
      <c r="D52" s="22">
        <v>5825014.2199999997</v>
      </c>
      <c r="E52" s="22">
        <v>5627208.3099999996</v>
      </c>
      <c r="F52" s="8">
        <f t="shared" si="2"/>
        <v>96.6</v>
      </c>
      <c r="I52" s="9"/>
      <c r="J52" s="9"/>
    </row>
    <row r="53" spans="1:11" ht="78" outlineLevel="7" x14ac:dyDescent="0.3">
      <c r="A53" s="19" t="s">
        <v>225</v>
      </c>
      <c r="B53" s="23" t="s">
        <v>41</v>
      </c>
      <c r="C53" s="19" t="s">
        <v>360</v>
      </c>
      <c r="D53" s="22">
        <v>5825014.2199999997</v>
      </c>
      <c r="E53" s="22">
        <v>5627208.3099999996</v>
      </c>
      <c r="F53" s="8">
        <f t="shared" si="2"/>
        <v>96.6</v>
      </c>
      <c r="G53" s="9"/>
      <c r="I53" s="9"/>
      <c r="J53" s="9"/>
    </row>
    <row r="54" spans="1:11" ht="78" outlineLevel="3" x14ac:dyDescent="0.3">
      <c r="A54" s="19" t="s">
        <v>226</v>
      </c>
      <c r="B54" s="23" t="s">
        <v>42</v>
      </c>
      <c r="C54" s="19" t="s">
        <v>360</v>
      </c>
      <c r="D54" s="22">
        <v>0</v>
      </c>
      <c r="E54" s="22">
        <v>104.24</v>
      </c>
      <c r="F54" s="8">
        <v>0</v>
      </c>
      <c r="I54" s="9"/>
      <c r="J54" s="9"/>
    </row>
    <row r="55" spans="1:11" ht="78" outlineLevel="7" x14ac:dyDescent="0.3">
      <c r="A55" s="19" t="s">
        <v>227</v>
      </c>
      <c r="B55" s="21" t="s">
        <v>43</v>
      </c>
      <c r="C55" s="19" t="s">
        <v>360</v>
      </c>
      <c r="D55" s="22">
        <v>0</v>
      </c>
      <c r="E55" s="22">
        <v>104.24</v>
      </c>
      <c r="F55" s="8">
        <v>0</v>
      </c>
      <c r="I55" s="9"/>
      <c r="J55" s="9"/>
    </row>
    <row r="56" spans="1:11" ht="93.6" outlineLevel="3" x14ac:dyDescent="0.3">
      <c r="A56" s="19" t="s">
        <v>228</v>
      </c>
      <c r="B56" s="23" t="s">
        <v>44</v>
      </c>
      <c r="C56" s="19" t="s">
        <v>360</v>
      </c>
      <c r="D56" s="22">
        <v>0</v>
      </c>
      <c r="E56" s="22">
        <v>-4521.28</v>
      </c>
      <c r="F56" s="8">
        <v>0</v>
      </c>
      <c r="I56" s="9"/>
      <c r="J56" s="9"/>
    </row>
    <row r="57" spans="1:11" ht="78" outlineLevel="7" x14ac:dyDescent="0.3">
      <c r="A57" s="19" t="s">
        <v>229</v>
      </c>
      <c r="B57" s="21" t="s">
        <v>45</v>
      </c>
      <c r="C57" s="19" t="s">
        <v>360</v>
      </c>
      <c r="D57" s="22">
        <v>0</v>
      </c>
      <c r="E57" s="22">
        <v>-4521.28</v>
      </c>
      <c r="F57" s="8">
        <v>0</v>
      </c>
      <c r="I57" s="9"/>
      <c r="J57" s="9"/>
    </row>
    <row r="58" spans="1:11" ht="46.8" outlineLevel="3" x14ac:dyDescent="0.3">
      <c r="A58" s="19" t="s">
        <v>230</v>
      </c>
      <c r="B58" s="21" t="s">
        <v>46</v>
      </c>
      <c r="C58" s="19" t="s">
        <v>360</v>
      </c>
      <c r="D58" s="22">
        <v>2260600.44</v>
      </c>
      <c r="E58" s="22">
        <v>2554929.7400000002</v>
      </c>
      <c r="F58" s="8">
        <f t="shared" ref="F58:F90" si="3">ROUND(E58/D58*100,1)</f>
        <v>113</v>
      </c>
      <c r="I58" s="9"/>
      <c r="J58" s="9"/>
    </row>
    <row r="59" spans="1:11" ht="31.2" outlineLevel="7" x14ac:dyDescent="0.3">
      <c r="A59" s="19" t="s">
        <v>231</v>
      </c>
      <c r="B59" s="21" t="s">
        <v>47</v>
      </c>
      <c r="C59" s="19" t="s">
        <v>360</v>
      </c>
      <c r="D59" s="22">
        <v>2260600.44</v>
      </c>
      <c r="E59" s="22">
        <v>2554929.7400000002</v>
      </c>
      <c r="F59" s="8">
        <f t="shared" si="3"/>
        <v>113</v>
      </c>
      <c r="I59" s="9"/>
      <c r="J59" s="9"/>
    </row>
    <row r="60" spans="1:11" ht="93.6" outlineLevel="2" x14ac:dyDescent="0.3">
      <c r="A60" s="19" t="s">
        <v>232</v>
      </c>
      <c r="B60" s="23" t="s">
        <v>48</v>
      </c>
      <c r="C60" s="19" t="s">
        <v>360</v>
      </c>
      <c r="D60" s="22">
        <v>209612.54</v>
      </c>
      <c r="E60" s="22">
        <v>192848.52</v>
      </c>
      <c r="F60" s="8">
        <f t="shared" si="3"/>
        <v>92</v>
      </c>
      <c r="I60" s="9"/>
      <c r="J60" s="9"/>
    </row>
    <row r="61" spans="1:11" ht="93.6" outlineLevel="3" x14ac:dyDescent="0.3">
      <c r="A61" s="19" t="s">
        <v>233</v>
      </c>
      <c r="B61" s="23" t="s">
        <v>49</v>
      </c>
      <c r="C61" s="19" t="s">
        <v>360</v>
      </c>
      <c r="D61" s="22">
        <v>209612.54</v>
      </c>
      <c r="E61" s="22">
        <v>192848.52</v>
      </c>
      <c r="F61" s="8">
        <f t="shared" si="3"/>
        <v>92</v>
      </c>
      <c r="I61" s="9"/>
      <c r="J61" s="9"/>
    </row>
    <row r="62" spans="1:11" ht="78" outlineLevel="7" x14ac:dyDescent="0.3">
      <c r="A62" s="19" t="s">
        <v>234</v>
      </c>
      <c r="B62" s="21" t="s">
        <v>50</v>
      </c>
      <c r="C62" s="19" t="s">
        <v>360</v>
      </c>
      <c r="D62" s="22">
        <v>209612.54</v>
      </c>
      <c r="E62" s="22">
        <v>192848.52</v>
      </c>
      <c r="F62" s="8">
        <f t="shared" si="3"/>
        <v>92</v>
      </c>
      <c r="G62" s="9"/>
      <c r="H62" s="9"/>
      <c r="I62" s="9"/>
      <c r="J62" s="9"/>
    </row>
    <row r="63" spans="1:11" ht="31.2" outlineLevel="1" x14ac:dyDescent="0.3">
      <c r="A63" s="19" t="s">
        <v>235</v>
      </c>
      <c r="B63" s="21" t="s">
        <v>51</v>
      </c>
      <c r="C63" s="19" t="s">
        <v>358</v>
      </c>
      <c r="D63" s="22">
        <v>979318.04</v>
      </c>
      <c r="E63" s="22">
        <v>983085.58</v>
      </c>
      <c r="F63" s="8">
        <f t="shared" si="3"/>
        <v>100.4</v>
      </c>
      <c r="G63" s="9">
        <f>D65+D66+D67</f>
        <v>979318.04</v>
      </c>
      <c r="H63" s="9">
        <f>E65+E66+E67</f>
        <v>983085.58000000007</v>
      </c>
      <c r="I63" s="9">
        <f>G63-D63</f>
        <v>0</v>
      </c>
      <c r="J63" s="9"/>
    </row>
    <row r="64" spans="1:11" ht="15.6" outlineLevel="2" x14ac:dyDescent="0.3">
      <c r="A64" s="19" t="s">
        <v>236</v>
      </c>
      <c r="B64" s="21" t="s">
        <v>52</v>
      </c>
      <c r="C64" s="19" t="s">
        <v>360</v>
      </c>
      <c r="D64" s="22">
        <v>979318.04</v>
      </c>
      <c r="E64" s="22">
        <v>983085.58</v>
      </c>
      <c r="F64" s="8">
        <f t="shared" si="3"/>
        <v>100.4</v>
      </c>
      <c r="I64" s="9"/>
      <c r="J64" s="9"/>
    </row>
    <row r="65" spans="1:10" ht="31.2" outlineLevel="3" x14ac:dyDescent="0.3">
      <c r="A65" s="19" t="s">
        <v>237</v>
      </c>
      <c r="B65" s="21" t="s">
        <v>53</v>
      </c>
      <c r="C65" s="19" t="s">
        <v>360</v>
      </c>
      <c r="D65" s="22">
        <v>273083.33</v>
      </c>
      <c r="E65" s="22">
        <v>273083.33</v>
      </c>
      <c r="F65" s="8">
        <f t="shared" si="3"/>
        <v>100</v>
      </c>
      <c r="I65" s="9"/>
      <c r="J65" s="9"/>
    </row>
    <row r="66" spans="1:10" ht="31.2" outlineLevel="3" x14ac:dyDescent="0.3">
      <c r="A66" s="19" t="s">
        <v>238</v>
      </c>
      <c r="B66" s="21" t="s">
        <v>54</v>
      </c>
      <c r="C66" s="19" t="s">
        <v>360</v>
      </c>
      <c r="D66" s="22">
        <v>1162.3</v>
      </c>
      <c r="E66" s="22">
        <v>1173.07</v>
      </c>
      <c r="F66" s="8">
        <f t="shared" si="3"/>
        <v>100.9</v>
      </c>
      <c r="I66" s="9"/>
      <c r="J66" s="9"/>
    </row>
    <row r="67" spans="1:10" ht="15.6" outlineLevel="3" x14ac:dyDescent="0.3">
      <c r="A67" s="19" t="s">
        <v>239</v>
      </c>
      <c r="B67" s="21" t="s">
        <v>55</v>
      </c>
      <c r="C67" s="19" t="s">
        <v>360</v>
      </c>
      <c r="D67" s="22">
        <v>705072.41</v>
      </c>
      <c r="E67" s="22">
        <v>708829.18</v>
      </c>
      <c r="F67" s="8">
        <f t="shared" si="3"/>
        <v>100.5</v>
      </c>
      <c r="I67" s="9"/>
      <c r="J67" s="9"/>
    </row>
    <row r="68" spans="1:10" ht="31.2" outlineLevel="1" x14ac:dyDescent="0.3">
      <c r="A68" s="19" t="s">
        <v>240</v>
      </c>
      <c r="B68" s="21" t="s">
        <v>56</v>
      </c>
      <c r="C68" s="19" t="s">
        <v>358</v>
      </c>
      <c r="D68" s="22">
        <v>8744646.5</v>
      </c>
      <c r="E68" s="22">
        <v>8471520.1899999995</v>
      </c>
      <c r="F68" s="8">
        <f t="shared" si="3"/>
        <v>96.9</v>
      </c>
      <c r="G68" s="9">
        <f>D71+D72</f>
        <v>8744646.5</v>
      </c>
      <c r="H68" s="9">
        <f>E71+E72</f>
        <v>8471520.1899999995</v>
      </c>
      <c r="I68" s="9">
        <f>G68-D68</f>
        <v>0</v>
      </c>
      <c r="J68" s="9"/>
    </row>
    <row r="69" spans="1:10" ht="15.6" outlineLevel="2" x14ac:dyDescent="0.3">
      <c r="A69" s="19" t="s">
        <v>241</v>
      </c>
      <c r="B69" s="21" t="s">
        <v>57</v>
      </c>
      <c r="C69" s="19" t="s">
        <v>361</v>
      </c>
      <c r="D69" s="22">
        <v>8654905.8599999994</v>
      </c>
      <c r="E69" s="22">
        <v>8370087.7599999998</v>
      </c>
      <c r="F69" s="8">
        <f t="shared" si="3"/>
        <v>96.7</v>
      </c>
      <c r="I69" s="9"/>
      <c r="J69" s="9"/>
    </row>
    <row r="70" spans="1:10" ht="15.6" outlineLevel="3" x14ac:dyDescent="0.3">
      <c r="A70" s="19" t="s">
        <v>242</v>
      </c>
      <c r="B70" s="21" t="s">
        <v>58</v>
      </c>
      <c r="C70" s="19" t="s">
        <v>361</v>
      </c>
      <c r="D70" s="22">
        <v>8654905.8599999994</v>
      </c>
      <c r="E70" s="22">
        <v>8370087.7599999998</v>
      </c>
      <c r="F70" s="8">
        <f t="shared" si="3"/>
        <v>96.7</v>
      </c>
      <c r="I70" s="9"/>
      <c r="J70" s="9"/>
    </row>
    <row r="71" spans="1:10" ht="31.2" outlineLevel="7" x14ac:dyDescent="0.3">
      <c r="A71" s="19" t="s">
        <v>243</v>
      </c>
      <c r="B71" s="21" t="s">
        <v>59</v>
      </c>
      <c r="C71" s="19" t="s">
        <v>361</v>
      </c>
      <c r="D71" s="22">
        <v>8654905.8599999994</v>
      </c>
      <c r="E71" s="22">
        <v>8370087.7599999998</v>
      </c>
      <c r="F71" s="8">
        <f t="shared" si="3"/>
        <v>96.7</v>
      </c>
      <c r="I71" s="9"/>
      <c r="J71" s="9"/>
    </row>
    <row r="72" spans="1:10" ht="15.6" outlineLevel="2" x14ac:dyDescent="0.3">
      <c r="A72" s="19" t="s">
        <v>244</v>
      </c>
      <c r="B72" s="21" t="s">
        <v>60</v>
      </c>
      <c r="C72" s="19" t="s">
        <v>361</v>
      </c>
      <c r="D72" s="22">
        <v>89740.64</v>
      </c>
      <c r="E72" s="22">
        <v>101432.43</v>
      </c>
      <c r="F72" s="8">
        <f t="shared" si="3"/>
        <v>113</v>
      </c>
      <c r="I72" s="9"/>
      <c r="J72" s="9"/>
    </row>
    <row r="73" spans="1:10" ht="31.2" outlineLevel="3" x14ac:dyDescent="0.3">
      <c r="A73" s="19" t="s">
        <v>245</v>
      </c>
      <c r="B73" s="21" t="s">
        <v>61</v>
      </c>
      <c r="C73" s="19" t="s">
        <v>361</v>
      </c>
      <c r="D73" s="22">
        <v>89740.64</v>
      </c>
      <c r="E73" s="22">
        <v>101432.43</v>
      </c>
      <c r="F73" s="8">
        <f t="shared" si="3"/>
        <v>113</v>
      </c>
      <c r="I73" s="9"/>
      <c r="J73" s="9"/>
    </row>
    <row r="74" spans="1:10" ht="46.8" outlineLevel="7" x14ac:dyDescent="0.3">
      <c r="A74" s="19" t="s">
        <v>246</v>
      </c>
      <c r="B74" s="21" t="s">
        <v>62</v>
      </c>
      <c r="C74" s="19" t="s">
        <v>361</v>
      </c>
      <c r="D74" s="22">
        <v>89740.64</v>
      </c>
      <c r="E74" s="22">
        <v>101432.43</v>
      </c>
      <c r="F74" s="8">
        <f t="shared" si="3"/>
        <v>113</v>
      </c>
      <c r="I74" s="9"/>
      <c r="J74" s="9"/>
    </row>
    <row r="75" spans="1:10" ht="31.2" outlineLevel="1" x14ac:dyDescent="0.3">
      <c r="A75" s="19" t="s">
        <v>247</v>
      </c>
      <c r="B75" s="21" t="s">
        <v>63</v>
      </c>
      <c r="C75" s="19" t="s">
        <v>358</v>
      </c>
      <c r="D75" s="22">
        <v>3528334.29</v>
      </c>
      <c r="E75" s="22">
        <v>4171979.02</v>
      </c>
      <c r="F75" s="8">
        <f t="shared" si="3"/>
        <v>118.2</v>
      </c>
      <c r="G75" s="9">
        <f>D78+D79</f>
        <v>3528334.29</v>
      </c>
      <c r="H75" s="9">
        <f t="shared" ref="H75" si="4">E78+E79</f>
        <v>4171979.02</v>
      </c>
      <c r="I75" s="9">
        <f>G75-D75</f>
        <v>0</v>
      </c>
      <c r="J75" s="9"/>
    </row>
    <row r="76" spans="1:10" ht="93.6" outlineLevel="2" x14ac:dyDescent="0.3">
      <c r="A76" s="19" t="s">
        <v>248</v>
      </c>
      <c r="B76" s="23" t="s">
        <v>64</v>
      </c>
      <c r="C76" s="24" t="s">
        <v>358</v>
      </c>
      <c r="D76" s="22">
        <v>3241427.49</v>
      </c>
      <c r="E76" s="22">
        <v>3802886.38</v>
      </c>
      <c r="F76" s="8">
        <f t="shared" si="3"/>
        <v>117.3</v>
      </c>
      <c r="I76" s="9"/>
      <c r="J76" s="9"/>
    </row>
    <row r="77" spans="1:10" ht="93.6" outlineLevel="3" x14ac:dyDescent="0.3">
      <c r="A77" s="19" t="s">
        <v>249</v>
      </c>
      <c r="B77" s="23" t="s">
        <v>65</v>
      </c>
      <c r="C77" s="19" t="s">
        <v>362</v>
      </c>
      <c r="D77" s="22">
        <v>3241427.49</v>
      </c>
      <c r="E77" s="22">
        <v>3802886.38</v>
      </c>
      <c r="F77" s="8">
        <f t="shared" si="3"/>
        <v>117.3</v>
      </c>
      <c r="I77" s="9"/>
      <c r="J77" s="9"/>
    </row>
    <row r="78" spans="1:10" ht="93.6" outlineLevel="7" x14ac:dyDescent="0.3">
      <c r="A78" s="19" t="s">
        <v>250</v>
      </c>
      <c r="B78" s="23" t="s">
        <v>66</v>
      </c>
      <c r="C78" s="19" t="s">
        <v>362</v>
      </c>
      <c r="D78" s="22">
        <v>3241427.49</v>
      </c>
      <c r="E78" s="22">
        <v>3802886.38</v>
      </c>
      <c r="F78" s="8">
        <f t="shared" si="3"/>
        <v>117.3</v>
      </c>
      <c r="I78" s="9"/>
      <c r="J78" s="9"/>
    </row>
    <row r="79" spans="1:10" ht="31.2" outlineLevel="2" x14ac:dyDescent="0.3">
      <c r="A79" s="19" t="s">
        <v>251</v>
      </c>
      <c r="B79" s="21" t="s">
        <v>67</v>
      </c>
      <c r="C79" s="19" t="s">
        <v>363</v>
      </c>
      <c r="D79" s="22">
        <v>286906.8</v>
      </c>
      <c r="E79" s="22">
        <v>369092.64</v>
      </c>
      <c r="F79" s="8">
        <f t="shared" si="3"/>
        <v>128.6</v>
      </c>
      <c r="I79" s="9"/>
      <c r="J79" s="9"/>
    </row>
    <row r="80" spans="1:10" ht="31.2" outlineLevel="3" x14ac:dyDescent="0.3">
      <c r="A80" s="19" t="s">
        <v>252</v>
      </c>
      <c r="B80" s="21" t="s">
        <v>68</v>
      </c>
      <c r="C80" s="19" t="s">
        <v>363</v>
      </c>
      <c r="D80" s="22">
        <v>286906.8</v>
      </c>
      <c r="E80" s="22">
        <v>369092.64</v>
      </c>
      <c r="F80" s="8">
        <f t="shared" si="3"/>
        <v>128.6</v>
      </c>
      <c r="I80" s="9"/>
      <c r="J80" s="9"/>
    </row>
    <row r="81" spans="1:10" ht="46.8" outlineLevel="7" x14ac:dyDescent="0.3">
      <c r="A81" s="19" t="s">
        <v>253</v>
      </c>
      <c r="B81" s="21" t="s">
        <v>69</v>
      </c>
      <c r="C81" s="19" t="s">
        <v>363</v>
      </c>
      <c r="D81" s="22">
        <v>286906.8</v>
      </c>
      <c r="E81" s="22">
        <v>369092.64</v>
      </c>
      <c r="F81" s="8">
        <f t="shared" si="3"/>
        <v>128.6</v>
      </c>
      <c r="I81" s="9"/>
      <c r="J81" s="9"/>
    </row>
    <row r="82" spans="1:10" ht="15.6" outlineLevel="1" x14ac:dyDescent="0.3">
      <c r="A82" s="19" t="s">
        <v>254</v>
      </c>
      <c r="B82" s="21" t="s">
        <v>70</v>
      </c>
      <c r="C82" s="19" t="s">
        <v>358</v>
      </c>
      <c r="D82" s="22">
        <v>1131823.25</v>
      </c>
      <c r="E82" s="22">
        <v>1157559.08</v>
      </c>
      <c r="F82" s="8">
        <f t="shared" si="3"/>
        <v>102.3</v>
      </c>
      <c r="G82" s="9">
        <f>D83+D85+D87+D89+D91+D93+D95+D96+D98+D100</f>
        <v>1131823.25</v>
      </c>
      <c r="H82" s="9">
        <f>E83+E85+E87+E89+E91+E93+E95+E96+E98+E100</f>
        <v>1157559.08</v>
      </c>
      <c r="I82" s="9">
        <f>G82-D82</f>
        <v>0</v>
      </c>
      <c r="J82" s="9"/>
    </row>
    <row r="83" spans="1:10" ht="31.2" outlineLevel="2" x14ac:dyDescent="0.3">
      <c r="A83" s="19" t="s">
        <v>255</v>
      </c>
      <c r="B83" s="21" t="s">
        <v>71</v>
      </c>
      <c r="C83" s="19" t="s">
        <v>364</v>
      </c>
      <c r="D83" s="22">
        <v>520</v>
      </c>
      <c r="E83" s="22">
        <v>450</v>
      </c>
      <c r="F83" s="8">
        <f t="shared" si="3"/>
        <v>86.5</v>
      </c>
      <c r="I83" s="9"/>
      <c r="J83" s="9"/>
    </row>
    <row r="84" spans="1:10" ht="62.4" outlineLevel="3" x14ac:dyDescent="0.3">
      <c r="A84" s="19" t="s">
        <v>256</v>
      </c>
      <c r="B84" s="21" t="s">
        <v>72</v>
      </c>
      <c r="C84" s="19" t="s">
        <v>364</v>
      </c>
      <c r="D84" s="22">
        <v>520</v>
      </c>
      <c r="E84" s="22">
        <v>450</v>
      </c>
      <c r="F84" s="8">
        <f t="shared" si="3"/>
        <v>86.5</v>
      </c>
      <c r="I84" s="9"/>
      <c r="J84" s="9"/>
    </row>
    <row r="85" spans="1:10" ht="62.4" outlineLevel="2" x14ac:dyDescent="0.3">
      <c r="A85" s="19" t="s">
        <v>257</v>
      </c>
      <c r="B85" s="21" t="s">
        <v>73</v>
      </c>
      <c r="C85" s="19" t="s">
        <v>364</v>
      </c>
      <c r="D85" s="22">
        <v>43116.36</v>
      </c>
      <c r="E85" s="22">
        <v>37551.160000000003</v>
      </c>
      <c r="F85" s="8">
        <f t="shared" si="3"/>
        <v>87.1</v>
      </c>
      <c r="I85" s="9"/>
      <c r="J85" s="9"/>
    </row>
    <row r="86" spans="1:10" ht="62.4" outlineLevel="3" x14ac:dyDescent="0.3">
      <c r="A86" s="19" t="s">
        <v>258</v>
      </c>
      <c r="B86" s="21" t="s">
        <v>74</v>
      </c>
      <c r="C86" s="19" t="s">
        <v>364</v>
      </c>
      <c r="D86" s="22">
        <v>43116.36</v>
      </c>
      <c r="E86" s="22">
        <v>37551.160000000003</v>
      </c>
      <c r="F86" s="8">
        <f t="shared" si="3"/>
        <v>87.1</v>
      </c>
      <c r="I86" s="9"/>
      <c r="J86" s="9"/>
    </row>
    <row r="87" spans="1:10" ht="62.4" outlineLevel="2" x14ac:dyDescent="0.3">
      <c r="A87" s="19" t="s">
        <v>259</v>
      </c>
      <c r="B87" s="21" t="s">
        <v>75</v>
      </c>
      <c r="C87" s="19" t="s">
        <v>364</v>
      </c>
      <c r="D87" s="22">
        <v>25141.09</v>
      </c>
      <c r="E87" s="22">
        <v>19046</v>
      </c>
      <c r="F87" s="8">
        <f t="shared" si="3"/>
        <v>75.8</v>
      </c>
      <c r="I87" s="9"/>
      <c r="J87" s="9"/>
    </row>
    <row r="88" spans="1:10" ht="31.2" outlineLevel="2" x14ac:dyDescent="0.3">
      <c r="A88" s="19" t="s">
        <v>260</v>
      </c>
      <c r="B88" s="21" t="s">
        <v>76</v>
      </c>
      <c r="C88" s="19" t="s">
        <v>364</v>
      </c>
      <c r="D88" s="22">
        <v>244145.45</v>
      </c>
      <c r="E88" s="22">
        <v>245800</v>
      </c>
      <c r="F88" s="8">
        <f t="shared" si="3"/>
        <v>100.7</v>
      </c>
      <c r="I88" s="9"/>
      <c r="J88" s="9"/>
    </row>
    <row r="89" spans="1:10" ht="46.8" outlineLevel="3" x14ac:dyDescent="0.3">
      <c r="A89" s="19" t="s">
        <v>261</v>
      </c>
      <c r="B89" s="21" t="s">
        <v>77</v>
      </c>
      <c r="C89" s="19" t="s">
        <v>364</v>
      </c>
      <c r="D89" s="22">
        <v>38509.089999999997</v>
      </c>
      <c r="E89" s="22">
        <v>37800</v>
      </c>
      <c r="F89" s="8">
        <f t="shared" si="3"/>
        <v>98.2</v>
      </c>
      <c r="I89" s="9"/>
      <c r="J89" s="9"/>
    </row>
    <row r="90" spans="1:10" ht="62.4" outlineLevel="4" x14ac:dyDescent="0.3">
      <c r="A90" s="19" t="s">
        <v>262</v>
      </c>
      <c r="B90" s="21" t="s">
        <v>78</v>
      </c>
      <c r="C90" s="19" t="s">
        <v>364</v>
      </c>
      <c r="D90" s="22">
        <v>38509.089999999997</v>
      </c>
      <c r="E90" s="22">
        <v>37800</v>
      </c>
      <c r="F90" s="8">
        <f t="shared" si="3"/>
        <v>98.2</v>
      </c>
      <c r="I90" s="9"/>
      <c r="J90" s="9"/>
    </row>
    <row r="91" spans="1:10" ht="31.2" outlineLevel="3" x14ac:dyDescent="0.3">
      <c r="A91" s="19" t="s">
        <v>263</v>
      </c>
      <c r="B91" s="21" t="s">
        <v>79</v>
      </c>
      <c r="C91" s="19" t="s">
        <v>364</v>
      </c>
      <c r="D91" s="22">
        <v>205636.36</v>
      </c>
      <c r="E91" s="22">
        <v>208000</v>
      </c>
      <c r="F91" s="8">
        <f t="shared" ref="F91:F123" si="5">ROUND(E91/D91*100,1)</f>
        <v>101.1</v>
      </c>
      <c r="I91" s="9"/>
      <c r="J91" s="9"/>
    </row>
    <row r="92" spans="1:10" ht="46.8" outlineLevel="2" x14ac:dyDescent="0.3">
      <c r="A92" s="19" t="s">
        <v>264</v>
      </c>
      <c r="B92" s="21" t="s">
        <v>80</v>
      </c>
      <c r="C92" s="19" t="s">
        <v>364</v>
      </c>
      <c r="D92" s="22">
        <v>145842.20000000001</v>
      </c>
      <c r="E92" s="22">
        <v>133688.68</v>
      </c>
      <c r="F92" s="8">
        <f t="shared" si="5"/>
        <v>91.7</v>
      </c>
      <c r="I92" s="9"/>
      <c r="J92" s="9"/>
    </row>
    <row r="93" spans="1:10" ht="62.4" outlineLevel="7" x14ac:dyDescent="0.3">
      <c r="A93" s="19" t="s">
        <v>265</v>
      </c>
      <c r="B93" s="21" t="s">
        <v>81</v>
      </c>
      <c r="C93" s="19" t="s">
        <v>364</v>
      </c>
      <c r="D93" s="22">
        <v>145842.20000000001</v>
      </c>
      <c r="E93" s="22">
        <v>133688.68</v>
      </c>
      <c r="F93" s="8">
        <f t="shared" si="5"/>
        <v>91.7</v>
      </c>
      <c r="I93" s="9"/>
      <c r="J93" s="9"/>
    </row>
    <row r="94" spans="1:10" ht="62.4" outlineLevel="2" x14ac:dyDescent="0.3">
      <c r="A94" s="19" t="s">
        <v>266</v>
      </c>
      <c r="B94" s="21" t="s">
        <v>82</v>
      </c>
      <c r="C94" s="19" t="s">
        <v>364</v>
      </c>
      <c r="D94" s="22">
        <v>92727.27</v>
      </c>
      <c r="E94" s="22">
        <v>85000</v>
      </c>
      <c r="F94" s="8">
        <f t="shared" si="5"/>
        <v>91.7</v>
      </c>
      <c r="I94" s="9"/>
      <c r="J94" s="9"/>
    </row>
    <row r="95" spans="1:10" ht="78" outlineLevel="3" x14ac:dyDescent="0.3">
      <c r="A95" s="19" t="s">
        <v>267</v>
      </c>
      <c r="B95" s="21" t="s">
        <v>83</v>
      </c>
      <c r="C95" s="19" t="s">
        <v>364</v>
      </c>
      <c r="D95" s="22">
        <v>92727.27</v>
      </c>
      <c r="E95" s="22">
        <v>85000</v>
      </c>
      <c r="F95" s="8">
        <f t="shared" si="5"/>
        <v>91.7</v>
      </c>
      <c r="I95" s="9"/>
      <c r="J95" s="9"/>
    </row>
    <row r="96" spans="1:10" ht="78" outlineLevel="2" x14ac:dyDescent="0.3">
      <c r="A96" s="19" t="s">
        <v>268</v>
      </c>
      <c r="B96" s="21" t="s">
        <v>84</v>
      </c>
      <c r="C96" s="19" t="s">
        <v>364</v>
      </c>
      <c r="D96" s="22">
        <v>103028.72</v>
      </c>
      <c r="E96" s="22">
        <v>114096.75</v>
      </c>
      <c r="F96" s="8">
        <f t="shared" si="5"/>
        <v>110.7</v>
      </c>
      <c r="I96" s="9"/>
      <c r="J96" s="9"/>
    </row>
    <row r="97" spans="1:12" ht="46.8" outlineLevel="2" x14ac:dyDescent="0.3">
      <c r="A97" s="19" t="s">
        <v>269</v>
      </c>
      <c r="B97" s="21" t="s">
        <v>85</v>
      </c>
      <c r="C97" s="19" t="s">
        <v>364</v>
      </c>
      <c r="D97" s="22">
        <v>3292.51</v>
      </c>
      <c r="E97" s="22">
        <v>3518.13</v>
      </c>
      <c r="F97" s="8">
        <f t="shared" si="5"/>
        <v>106.9</v>
      </c>
      <c r="I97" s="9"/>
      <c r="J97" s="9"/>
    </row>
    <row r="98" spans="1:12" ht="62.4" outlineLevel="7" x14ac:dyDescent="0.3">
      <c r="A98" s="19" t="s">
        <v>270</v>
      </c>
      <c r="B98" s="21" t="s">
        <v>86</v>
      </c>
      <c r="C98" s="19" t="s">
        <v>364</v>
      </c>
      <c r="D98" s="22">
        <v>3292.51</v>
      </c>
      <c r="E98" s="22">
        <v>3518.13</v>
      </c>
      <c r="F98" s="8">
        <f t="shared" si="5"/>
        <v>106.9</v>
      </c>
      <c r="I98" s="9"/>
      <c r="J98" s="9"/>
    </row>
    <row r="99" spans="1:12" ht="31.2" outlineLevel="2" x14ac:dyDescent="0.3">
      <c r="A99" s="19" t="s">
        <v>271</v>
      </c>
      <c r="B99" s="21" t="s">
        <v>87</v>
      </c>
      <c r="C99" s="19" t="s">
        <v>364</v>
      </c>
      <c r="D99" s="22">
        <v>474009.65</v>
      </c>
      <c r="E99" s="22">
        <v>518408.36</v>
      </c>
      <c r="F99" s="8">
        <f t="shared" si="5"/>
        <v>109.4</v>
      </c>
      <c r="I99" s="9"/>
      <c r="J99" s="9"/>
    </row>
    <row r="100" spans="1:12" ht="46.8" outlineLevel="3" x14ac:dyDescent="0.3">
      <c r="A100" s="19" t="s">
        <v>272</v>
      </c>
      <c r="B100" s="21" t="s">
        <v>88</v>
      </c>
      <c r="C100" s="19" t="s">
        <v>364</v>
      </c>
      <c r="D100" s="22">
        <v>474009.65</v>
      </c>
      <c r="E100" s="22">
        <v>518408.36</v>
      </c>
      <c r="F100" s="8">
        <f t="shared" si="5"/>
        <v>109.4</v>
      </c>
      <c r="H100" s="9"/>
      <c r="I100" s="9"/>
      <c r="J100" s="9"/>
    </row>
    <row r="101" spans="1:12" ht="15.6" outlineLevel="1" x14ac:dyDescent="0.3">
      <c r="A101" s="19" t="s">
        <v>273</v>
      </c>
      <c r="B101" s="21" t="s">
        <v>89</v>
      </c>
      <c r="C101" s="19" t="s">
        <v>358</v>
      </c>
      <c r="D101" s="22">
        <v>153802.35999999999</v>
      </c>
      <c r="E101" s="22">
        <v>158219.26999999999</v>
      </c>
      <c r="F101" s="8">
        <f t="shared" si="5"/>
        <v>102.9</v>
      </c>
      <c r="I101" s="9"/>
      <c r="J101" s="9"/>
    </row>
    <row r="102" spans="1:12" ht="15.6" outlineLevel="2" x14ac:dyDescent="0.3">
      <c r="A102" s="19" t="s">
        <v>274</v>
      </c>
      <c r="B102" s="21" t="s">
        <v>90</v>
      </c>
      <c r="C102" s="19" t="s">
        <v>365</v>
      </c>
      <c r="D102" s="22">
        <v>153802.35999999999</v>
      </c>
      <c r="E102" s="22">
        <v>158219.26999999999</v>
      </c>
      <c r="F102" s="8">
        <f t="shared" si="5"/>
        <v>102.9</v>
      </c>
      <c r="G102" s="9">
        <f>D101</f>
        <v>153802.35999999999</v>
      </c>
      <c r="H102" s="9">
        <f>E101</f>
        <v>158219.26999999999</v>
      </c>
      <c r="I102" s="9">
        <f>G102-D102</f>
        <v>0</v>
      </c>
      <c r="J102" s="9"/>
    </row>
    <row r="103" spans="1:12" ht="15.6" x14ac:dyDescent="0.3">
      <c r="A103" s="19" t="s">
        <v>275</v>
      </c>
      <c r="B103" s="21" t="s">
        <v>91</v>
      </c>
      <c r="C103" s="19" t="s">
        <v>358</v>
      </c>
      <c r="D103" s="22">
        <v>377949895.48000002</v>
      </c>
      <c r="E103" s="22">
        <v>371897242.19999999</v>
      </c>
      <c r="F103" s="8">
        <f t="shared" si="5"/>
        <v>98.4</v>
      </c>
      <c r="G103" s="9">
        <f>G105+G109+G115+G117+G120+G142++G172+G178+G183+G185</f>
        <v>377949895.48000008</v>
      </c>
      <c r="H103" s="9">
        <f>H105+H109+H115+H117+H120+H142++H172+H178+H183+H185</f>
        <v>371897242.20000011</v>
      </c>
      <c r="I103" s="9">
        <f>G103-D103</f>
        <v>0</v>
      </c>
      <c r="K103" s="9"/>
      <c r="L103" s="9"/>
    </row>
    <row r="104" spans="1:12" ht="46.8" outlineLevel="1" x14ac:dyDescent="0.3">
      <c r="A104" s="19" t="s">
        <v>276</v>
      </c>
      <c r="B104" s="21" t="s">
        <v>92</v>
      </c>
      <c r="C104" s="19" t="s">
        <v>358</v>
      </c>
      <c r="D104" s="22">
        <v>361180120.94999999</v>
      </c>
      <c r="E104" s="22">
        <v>355130467.67000002</v>
      </c>
      <c r="F104" s="8">
        <f t="shared" si="5"/>
        <v>98.3</v>
      </c>
      <c r="G104" s="9"/>
      <c r="H104" s="9"/>
    </row>
    <row r="105" spans="1:12" ht="31.2" outlineLevel="2" x14ac:dyDescent="0.3">
      <c r="A105" s="19" t="s">
        <v>277</v>
      </c>
      <c r="B105" s="21" t="s">
        <v>93</v>
      </c>
      <c r="C105" s="19" t="s">
        <v>366</v>
      </c>
      <c r="D105" s="22">
        <v>3161400</v>
      </c>
      <c r="E105" s="22">
        <v>3161400</v>
      </c>
      <c r="F105" s="8">
        <f t="shared" si="5"/>
        <v>100</v>
      </c>
      <c r="G105" s="9">
        <f>D105</f>
        <v>3161400</v>
      </c>
      <c r="H105" s="9">
        <f>E105</f>
        <v>3161400</v>
      </c>
      <c r="I105" s="9">
        <f>G105-D105</f>
        <v>0</v>
      </c>
    </row>
    <row r="106" spans="1:12" ht="15.6" outlineLevel="3" x14ac:dyDescent="0.3">
      <c r="A106" s="19" t="s">
        <v>278</v>
      </c>
      <c r="B106" s="21" t="s">
        <v>94</v>
      </c>
      <c r="C106" s="19" t="s">
        <v>366</v>
      </c>
      <c r="D106" s="22">
        <v>3161400</v>
      </c>
      <c r="E106" s="22">
        <v>3161400</v>
      </c>
      <c r="F106" s="8">
        <f t="shared" si="5"/>
        <v>100</v>
      </c>
    </row>
    <row r="107" spans="1:12" ht="31.2" outlineLevel="4" x14ac:dyDescent="0.3">
      <c r="A107" s="19" t="s">
        <v>279</v>
      </c>
      <c r="B107" s="21" t="s">
        <v>95</v>
      </c>
      <c r="C107" s="19" t="s">
        <v>366</v>
      </c>
      <c r="D107" s="22">
        <v>3161400</v>
      </c>
      <c r="E107" s="22">
        <v>3161400</v>
      </c>
      <c r="F107" s="8">
        <f t="shared" si="5"/>
        <v>100</v>
      </c>
    </row>
    <row r="108" spans="1:12" ht="125.25" customHeight="1" outlineLevel="7" x14ac:dyDescent="0.3">
      <c r="A108" s="19" t="s">
        <v>280</v>
      </c>
      <c r="B108" s="23" t="s">
        <v>96</v>
      </c>
      <c r="C108" s="19" t="s">
        <v>366</v>
      </c>
      <c r="D108" s="22">
        <v>3161400</v>
      </c>
      <c r="E108" s="22">
        <v>3161400</v>
      </c>
      <c r="F108" s="8">
        <f t="shared" si="5"/>
        <v>100</v>
      </c>
    </row>
    <row r="109" spans="1:12" ht="31.2" outlineLevel="2" x14ac:dyDescent="0.3">
      <c r="A109" s="19" t="s">
        <v>281</v>
      </c>
      <c r="B109" s="21" t="s">
        <v>97</v>
      </c>
      <c r="C109" s="19" t="s">
        <v>366</v>
      </c>
      <c r="D109" s="22">
        <v>131385433.68000001</v>
      </c>
      <c r="E109" s="22">
        <v>130047188.33</v>
      </c>
      <c r="F109" s="8">
        <f t="shared" si="5"/>
        <v>99</v>
      </c>
      <c r="G109" s="9">
        <f>D111+D113+D114</f>
        <v>1027715.25</v>
      </c>
      <c r="H109" s="9">
        <f>E111+E113+E114</f>
        <v>1027715.25</v>
      </c>
    </row>
    <row r="110" spans="1:12" ht="15.6" outlineLevel="3" x14ac:dyDescent="0.3">
      <c r="A110" s="19" t="s">
        <v>282</v>
      </c>
      <c r="B110" s="21" t="s">
        <v>98</v>
      </c>
      <c r="C110" s="19" t="s">
        <v>366</v>
      </c>
      <c r="D110" s="22">
        <v>235872</v>
      </c>
      <c r="E110" s="22">
        <v>235872</v>
      </c>
      <c r="F110" s="8">
        <f t="shared" si="5"/>
        <v>100</v>
      </c>
    </row>
    <row r="111" spans="1:12" ht="31.2" outlineLevel="7" x14ac:dyDescent="0.3">
      <c r="A111" s="19" t="s">
        <v>283</v>
      </c>
      <c r="B111" s="21" t="s">
        <v>99</v>
      </c>
      <c r="C111" s="19" t="s">
        <v>366</v>
      </c>
      <c r="D111" s="22">
        <v>235872</v>
      </c>
      <c r="E111" s="22">
        <v>235872</v>
      </c>
      <c r="F111" s="8">
        <f t="shared" si="5"/>
        <v>100</v>
      </c>
    </row>
    <row r="112" spans="1:12" ht="53.25" customHeight="1" outlineLevel="3" x14ac:dyDescent="0.3">
      <c r="A112" s="19" t="s">
        <v>284</v>
      </c>
      <c r="B112" s="21" t="s">
        <v>100</v>
      </c>
      <c r="C112" s="19" t="s">
        <v>366</v>
      </c>
      <c r="D112" s="22">
        <v>791843.25</v>
      </c>
      <c r="E112" s="22">
        <v>791843.25</v>
      </c>
      <c r="F112" s="8">
        <f t="shared" si="5"/>
        <v>100</v>
      </c>
    </row>
    <row r="113" spans="1:9" ht="124.8" outlineLevel="7" x14ac:dyDescent="0.3">
      <c r="A113" s="19" t="s">
        <v>285</v>
      </c>
      <c r="B113" s="23" t="s">
        <v>101</v>
      </c>
      <c r="C113" s="19" t="s">
        <v>366</v>
      </c>
      <c r="D113" s="22">
        <v>315640.09999999998</v>
      </c>
      <c r="E113" s="22">
        <v>315640.09999999998</v>
      </c>
      <c r="F113" s="8">
        <f t="shared" si="5"/>
        <v>100</v>
      </c>
    </row>
    <row r="114" spans="1:9" ht="140.4" outlineLevel="4" x14ac:dyDescent="0.3">
      <c r="A114" s="19" t="s">
        <v>286</v>
      </c>
      <c r="B114" s="23" t="s">
        <v>102</v>
      </c>
      <c r="C114" s="19" t="s">
        <v>366</v>
      </c>
      <c r="D114" s="22">
        <v>476203.15</v>
      </c>
      <c r="E114" s="22">
        <v>476203.15</v>
      </c>
      <c r="F114" s="8">
        <f t="shared" si="5"/>
        <v>100</v>
      </c>
    </row>
    <row r="115" spans="1:9" ht="31.2" outlineLevel="3" x14ac:dyDescent="0.3">
      <c r="A115" s="19" t="s">
        <v>287</v>
      </c>
      <c r="B115" s="21" t="s">
        <v>103</v>
      </c>
      <c r="C115" s="19" t="s">
        <v>366</v>
      </c>
      <c r="D115" s="22">
        <v>953812</v>
      </c>
      <c r="E115" s="22">
        <v>953812</v>
      </c>
      <c r="F115" s="8">
        <f t="shared" si="5"/>
        <v>100</v>
      </c>
      <c r="G115" s="9">
        <f>D116</f>
        <v>953812</v>
      </c>
      <c r="H115" s="9">
        <f>E116</f>
        <v>953812</v>
      </c>
      <c r="I115" s="9">
        <f>G115-D115</f>
        <v>0</v>
      </c>
    </row>
    <row r="116" spans="1:9" ht="31.2" outlineLevel="7" x14ac:dyDescent="0.3">
      <c r="A116" s="19" t="s">
        <v>288</v>
      </c>
      <c r="B116" s="21" t="s">
        <v>104</v>
      </c>
      <c r="C116" s="19" t="s">
        <v>366</v>
      </c>
      <c r="D116" s="22">
        <v>953812</v>
      </c>
      <c r="E116" s="22">
        <v>953812</v>
      </c>
      <c r="F116" s="8">
        <f t="shared" si="5"/>
        <v>100</v>
      </c>
    </row>
    <row r="117" spans="1:9" ht="93.6" outlineLevel="3" x14ac:dyDescent="0.3">
      <c r="A117" s="19" t="s">
        <v>289</v>
      </c>
      <c r="B117" s="23" t="s">
        <v>105</v>
      </c>
      <c r="C117" s="19" t="s">
        <v>366</v>
      </c>
      <c r="D117" s="22">
        <v>186600</v>
      </c>
      <c r="E117" s="22">
        <v>186600</v>
      </c>
      <c r="F117" s="8">
        <f t="shared" si="5"/>
        <v>100</v>
      </c>
      <c r="G117" s="9">
        <f>D117</f>
        <v>186600</v>
      </c>
      <c r="H117" s="9">
        <f>E117</f>
        <v>186600</v>
      </c>
      <c r="I117" s="9">
        <f>G117-D117</f>
        <v>0</v>
      </c>
    </row>
    <row r="118" spans="1:9" ht="15.6" outlineLevel="3" x14ac:dyDescent="0.3">
      <c r="A118" s="19" t="s">
        <v>290</v>
      </c>
      <c r="B118" s="21" t="s">
        <v>106</v>
      </c>
      <c r="C118" s="19" t="s">
        <v>366</v>
      </c>
      <c r="D118" s="22">
        <v>129217306.43000001</v>
      </c>
      <c r="E118" s="22">
        <v>127879061.08</v>
      </c>
      <c r="F118" s="8">
        <f t="shared" si="5"/>
        <v>99</v>
      </c>
    </row>
    <row r="119" spans="1:9" ht="15.6" outlineLevel="4" x14ac:dyDescent="0.3">
      <c r="A119" s="19" t="s">
        <v>291</v>
      </c>
      <c r="B119" s="21" t="s">
        <v>107</v>
      </c>
      <c r="C119" s="19" t="s">
        <v>366</v>
      </c>
      <c r="D119" s="22">
        <v>129217306.43000001</v>
      </c>
      <c r="E119" s="22">
        <v>127879061.08</v>
      </c>
      <c r="F119" s="8">
        <f t="shared" si="5"/>
        <v>99</v>
      </c>
    </row>
    <row r="120" spans="1:9" ht="93.6" outlineLevel="7" x14ac:dyDescent="0.3">
      <c r="A120" s="19" t="s">
        <v>292</v>
      </c>
      <c r="B120" s="23" t="s">
        <v>108</v>
      </c>
      <c r="C120" s="19" t="s">
        <v>366</v>
      </c>
      <c r="D120" s="22">
        <v>1235000</v>
      </c>
      <c r="E120" s="22">
        <v>1235000</v>
      </c>
      <c r="F120" s="8">
        <f t="shared" si="5"/>
        <v>100</v>
      </c>
      <c r="G120" s="9">
        <f>D120+D121+D122+D123+D124+D125+D126+D127+D128+D129+D130+D131+D132+D133+D134+D135+D136+D137+D138+D139+D140+D141</f>
        <v>129217306.43000001</v>
      </c>
      <c r="H120" s="9">
        <f>E120+E121+E122+E123+E124+E125+E126+E127+E128+E129+E130+E131+E132+E133+E134+E135+E136+E137+E138+E139+E140+E141</f>
        <v>127879061.08000001</v>
      </c>
      <c r="I120" s="9"/>
    </row>
    <row r="121" spans="1:9" ht="109.2" outlineLevel="7" x14ac:dyDescent="0.3">
      <c r="A121" s="19" t="s">
        <v>293</v>
      </c>
      <c r="B121" s="23" t="s">
        <v>109</v>
      </c>
      <c r="C121" s="19" t="s">
        <v>366</v>
      </c>
      <c r="D121" s="22">
        <v>608300</v>
      </c>
      <c r="E121" s="22">
        <v>608300</v>
      </c>
      <c r="F121" s="8">
        <f t="shared" si="5"/>
        <v>100</v>
      </c>
    </row>
    <row r="122" spans="1:9" ht="93.6" outlineLevel="7" x14ac:dyDescent="0.3">
      <c r="A122" s="19" t="s">
        <v>294</v>
      </c>
      <c r="B122" s="23" t="s">
        <v>110</v>
      </c>
      <c r="C122" s="19" t="s">
        <v>366</v>
      </c>
      <c r="D122" s="22">
        <v>67000</v>
      </c>
      <c r="E122" s="22">
        <v>67000</v>
      </c>
      <c r="F122" s="8">
        <f t="shared" si="5"/>
        <v>100</v>
      </c>
    </row>
    <row r="123" spans="1:9" ht="109.2" outlineLevel="7" x14ac:dyDescent="0.3">
      <c r="A123" s="19" t="s">
        <v>295</v>
      </c>
      <c r="B123" s="23" t="s">
        <v>111</v>
      </c>
      <c r="C123" s="19" t="s">
        <v>366</v>
      </c>
      <c r="D123" s="22">
        <v>128600</v>
      </c>
      <c r="E123" s="22">
        <v>128600</v>
      </c>
      <c r="F123" s="8">
        <f t="shared" si="5"/>
        <v>100</v>
      </c>
    </row>
    <row r="124" spans="1:9" ht="156" outlineLevel="7" x14ac:dyDescent="0.3">
      <c r="A124" s="19" t="s">
        <v>296</v>
      </c>
      <c r="B124" s="23" t="s">
        <v>112</v>
      </c>
      <c r="C124" s="19" t="s">
        <v>366</v>
      </c>
      <c r="D124" s="22">
        <v>458700</v>
      </c>
      <c r="E124" s="22">
        <v>458700</v>
      </c>
      <c r="F124" s="8">
        <f t="shared" ref="F124:F157" si="6">ROUND(E124/D124*100,1)</f>
        <v>100</v>
      </c>
    </row>
    <row r="125" spans="1:9" ht="109.2" outlineLevel="7" x14ac:dyDescent="0.3">
      <c r="A125" s="19" t="s">
        <v>297</v>
      </c>
      <c r="B125" s="23" t="s">
        <v>113</v>
      </c>
      <c r="C125" s="19" t="s">
        <v>366</v>
      </c>
      <c r="D125" s="22">
        <v>7782000</v>
      </c>
      <c r="E125" s="22">
        <v>7782000</v>
      </c>
      <c r="F125" s="8">
        <f t="shared" si="6"/>
        <v>100</v>
      </c>
    </row>
    <row r="126" spans="1:9" ht="78" outlineLevel="7" x14ac:dyDescent="0.3">
      <c r="A126" s="19" t="s">
        <v>298</v>
      </c>
      <c r="B126" s="21" t="s">
        <v>114</v>
      </c>
      <c r="C126" s="19" t="s">
        <v>366</v>
      </c>
      <c r="D126" s="22">
        <v>3730000</v>
      </c>
      <c r="E126" s="22">
        <v>3555460.51</v>
      </c>
      <c r="F126" s="8">
        <f t="shared" si="6"/>
        <v>95.3</v>
      </c>
    </row>
    <row r="127" spans="1:9" ht="93.6" outlineLevel="7" x14ac:dyDescent="0.3">
      <c r="A127" s="19" t="s">
        <v>299</v>
      </c>
      <c r="B127" s="23" t="s">
        <v>115</v>
      </c>
      <c r="C127" s="19" t="s">
        <v>366</v>
      </c>
      <c r="D127" s="22">
        <v>231660</v>
      </c>
      <c r="E127" s="22">
        <v>231380</v>
      </c>
      <c r="F127" s="8">
        <f t="shared" si="6"/>
        <v>99.9</v>
      </c>
    </row>
    <row r="128" spans="1:9" ht="140.4" outlineLevel="7" x14ac:dyDescent="0.3">
      <c r="A128" s="19" t="s">
        <v>300</v>
      </c>
      <c r="B128" s="23" t="s">
        <v>116</v>
      </c>
      <c r="C128" s="19" t="s">
        <v>366</v>
      </c>
      <c r="D128" s="22">
        <v>375000</v>
      </c>
      <c r="E128" s="22">
        <v>375000</v>
      </c>
      <c r="F128" s="8">
        <f t="shared" si="6"/>
        <v>100</v>
      </c>
    </row>
    <row r="129" spans="1:8" ht="140.4" outlineLevel="7" x14ac:dyDescent="0.3">
      <c r="A129" s="19" t="s">
        <v>301</v>
      </c>
      <c r="B129" s="23" t="s">
        <v>117</v>
      </c>
      <c r="C129" s="19" t="s">
        <v>366</v>
      </c>
      <c r="D129" s="22">
        <v>447475</v>
      </c>
      <c r="E129" s="22">
        <v>447475</v>
      </c>
      <c r="F129" s="8">
        <f t="shared" si="6"/>
        <v>100</v>
      </c>
    </row>
    <row r="130" spans="1:8" ht="109.2" outlineLevel="7" x14ac:dyDescent="0.3">
      <c r="A130" s="19" t="s">
        <v>302</v>
      </c>
      <c r="B130" s="23" t="s">
        <v>118</v>
      </c>
      <c r="C130" s="19" t="s">
        <v>366</v>
      </c>
      <c r="D130" s="22">
        <v>100000</v>
      </c>
      <c r="E130" s="22">
        <v>100000</v>
      </c>
      <c r="F130" s="8">
        <f t="shared" si="6"/>
        <v>100</v>
      </c>
    </row>
    <row r="131" spans="1:8" ht="62.4" outlineLevel="7" x14ac:dyDescent="0.3">
      <c r="A131" s="19" t="s">
        <v>303</v>
      </c>
      <c r="B131" s="21" t="s">
        <v>119</v>
      </c>
      <c r="C131" s="19" t="s">
        <v>366</v>
      </c>
      <c r="D131" s="22">
        <v>185700</v>
      </c>
      <c r="E131" s="22">
        <v>184915</v>
      </c>
      <c r="F131" s="8">
        <f t="shared" si="6"/>
        <v>99.6</v>
      </c>
    </row>
    <row r="132" spans="1:8" ht="93.6" outlineLevel="7" x14ac:dyDescent="0.3">
      <c r="A132" s="19" t="s">
        <v>304</v>
      </c>
      <c r="B132" s="23" t="s">
        <v>120</v>
      </c>
      <c r="C132" s="19" t="s">
        <v>366</v>
      </c>
      <c r="D132" s="22">
        <v>500000</v>
      </c>
      <c r="E132" s="22">
        <v>500000</v>
      </c>
      <c r="F132" s="8">
        <f t="shared" si="6"/>
        <v>100</v>
      </c>
    </row>
    <row r="133" spans="1:8" ht="109.2" outlineLevel="7" x14ac:dyDescent="0.3">
      <c r="A133" s="19" t="s">
        <v>305</v>
      </c>
      <c r="B133" s="23" t="s">
        <v>121</v>
      </c>
      <c r="C133" s="19" t="s">
        <v>366</v>
      </c>
      <c r="D133" s="22">
        <v>758000</v>
      </c>
      <c r="E133" s="22">
        <v>758000</v>
      </c>
      <c r="F133" s="8">
        <f t="shared" si="6"/>
        <v>100</v>
      </c>
    </row>
    <row r="134" spans="1:8" ht="120" customHeight="1" outlineLevel="7" x14ac:dyDescent="0.3">
      <c r="A134" s="19" t="s">
        <v>306</v>
      </c>
      <c r="B134" s="23" t="s">
        <v>122</v>
      </c>
      <c r="C134" s="19" t="s">
        <v>366</v>
      </c>
      <c r="D134" s="22">
        <v>41100</v>
      </c>
      <c r="E134" s="22">
        <v>41100</v>
      </c>
      <c r="F134" s="8">
        <f t="shared" si="6"/>
        <v>100</v>
      </c>
    </row>
    <row r="135" spans="1:8" ht="123.75" customHeight="1" outlineLevel="7" x14ac:dyDescent="0.3">
      <c r="A135" s="19" t="s">
        <v>307</v>
      </c>
      <c r="B135" s="23" t="s">
        <v>123</v>
      </c>
      <c r="C135" s="19" t="s">
        <v>366</v>
      </c>
      <c r="D135" s="22">
        <v>232800</v>
      </c>
      <c r="E135" s="22">
        <v>217811.64</v>
      </c>
      <c r="F135" s="8">
        <f t="shared" si="6"/>
        <v>93.6</v>
      </c>
    </row>
    <row r="136" spans="1:8" ht="140.4" outlineLevel="7" x14ac:dyDescent="0.3">
      <c r="A136" s="19" t="s">
        <v>308</v>
      </c>
      <c r="B136" s="23" t="s">
        <v>124</v>
      </c>
      <c r="C136" s="19" t="s">
        <v>366</v>
      </c>
      <c r="D136" s="22">
        <v>101140400</v>
      </c>
      <c r="E136" s="22">
        <v>101140400</v>
      </c>
      <c r="F136" s="8">
        <f t="shared" si="6"/>
        <v>100</v>
      </c>
    </row>
    <row r="137" spans="1:8" ht="153" customHeight="1" outlineLevel="7" x14ac:dyDescent="0.3">
      <c r="A137" s="19" t="s">
        <v>309</v>
      </c>
      <c r="B137" s="23" t="s">
        <v>125</v>
      </c>
      <c r="C137" s="19" t="s">
        <v>366</v>
      </c>
      <c r="D137" s="22">
        <v>53571.43</v>
      </c>
      <c r="E137" s="22">
        <v>53571.43</v>
      </c>
      <c r="F137" s="8">
        <f t="shared" si="6"/>
        <v>100</v>
      </c>
    </row>
    <row r="138" spans="1:8" ht="103.5" customHeight="1" outlineLevel="7" x14ac:dyDescent="0.3">
      <c r="A138" s="19" t="s">
        <v>310</v>
      </c>
      <c r="B138" s="23" t="s">
        <v>126</v>
      </c>
      <c r="C138" s="19" t="s">
        <v>366</v>
      </c>
      <c r="D138" s="22">
        <v>516300</v>
      </c>
      <c r="E138" s="22">
        <v>516300</v>
      </c>
      <c r="F138" s="8">
        <f t="shared" si="6"/>
        <v>100</v>
      </c>
    </row>
    <row r="139" spans="1:8" ht="265.2" outlineLevel="7" x14ac:dyDescent="0.3">
      <c r="A139" s="19" t="s">
        <v>311</v>
      </c>
      <c r="B139" s="23" t="s">
        <v>127</v>
      </c>
      <c r="C139" s="19" t="s">
        <v>366</v>
      </c>
      <c r="D139" s="22">
        <v>5700000</v>
      </c>
      <c r="E139" s="22">
        <v>4917551</v>
      </c>
      <c r="F139" s="8">
        <f t="shared" si="6"/>
        <v>86.3</v>
      </c>
    </row>
    <row r="140" spans="1:8" ht="121.5" customHeight="1" outlineLevel="7" x14ac:dyDescent="0.3">
      <c r="A140" s="19" t="s">
        <v>312</v>
      </c>
      <c r="B140" s="23" t="s">
        <v>128</v>
      </c>
      <c r="C140" s="19" t="s">
        <v>366</v>
      </c>
      <c r="D140" s="22">
        <v>1999900</v>
      </c>
      <c r="E140" s="22">
        <v>1996546.5</v>
      </c>
      <c r="F140" s="8">
        <f t="shared" si="6"/>
        <v>99.8</v>
      </c>
    </row>
    <row r="141" spans="1:8" ht="170.25" customHeight="1" outlineLevel="7" x14ac:dyDescent="0.3">
      <c r="A141" s="19" t="s">
        <v>313</v>
      </c>
      <c r="B141" s="23" t="s">
        <v>129</v>
      </c>
      <c r="C141" s="19" t="s">
        <v>366</v>
      </c>
      <c r="D141" s="22">
        <v>2925800</v>
      </c>
      <c r="E141" s="22">
        <v>2563950</v>
      </c>
      <c r="F141" s="8">
        <f t="shared" si="6"/>
        <v>87.6</v>
      </c>
    </row>
    <row r="142" spans="1:8" ht="31.2" outlineLevel="2" x14ac:dyDescent="0.3">
      <c r="A142" s="19" t="s">
        <v>314</v>
      </c>
      <c r="B142" s="21" t="s">
        <v>130</v>
      </c>
      <c r="C142" s="19" t="s">
        <v>366</v>
      </c>
      <c r="D142" s="22">
        <v>224739657.27000001</v>
      </c>
      <c r="E142" s="22">
        <v>220028249.34</v>
      </c>
      <c r="F142" s="8">
        <f t="shared" si="6"/>
        <v>97.9</v>
      </c>
      <c r="G142" s="9">
        <f>G143+G146+G161+G165+G167+G169</f>
        <v>224739657.27000001</v>
      </c>
      <c r="H142" s="9">
        <f>H143+H146+H161+H165+H167+H169</f>
        <v>220028249.34000003</v>
      </c>
    </row>
    <row r="143" spans="1:8" ht="46.8" outlineLevel="3" x14ac:dyDescent="0.3">
      <c r="A143" s="19" t="s">
        <v>315</v>
      </c>
      <c r="B143" s="21" t="s">
        <v>131</v>
      </c>
      <c r="C143" s="19" t="s">
        <v>366</v>
      </c>
      <c r="D143" s="22">
        <v>2300</v>
      </c>
      <c r="E143" s="22">
        <v>0</v>
      </c>
      <c r="F143" s="8">
        <f t="shared" si="6"/>
        <v>0</v>
      </c>
      <c r="G143" s="9">
        <f>D144</f>
        <v>2300</v>
      </c>
      <c r="H143" s="9">
        <f>E144</f>
        <v>0</v>
      </c>
    </row>
    <row r="144" spans="1:8" ht="62.4" outlineLevel="7" x14ac:dyDescent="0.3">
      <c r="A144" s="19" t="s">
        <v>316</v>
      </c>
      <c r="B144" s="21" t="s">
        <v>132</v>
      </c>
      <c r="C144" s="19" t="s">
        <v>366</v>
      </c>
      <c r="D144" s="22">
        <v>2300</v>
      </c>
      <c r="E144" s="22">
        <v>0</v>
      </c>
      <c r="F144" s="8">
        <f t="shared" si="6"/>
        <v>0</v>
      </c>
    </row>
    <row r="145" spans="1:8" ht="31.2" outlineLevel="3" x14ac:dyDescent="0.3">
      <c r="A145" s="19" t="s">
        <v>317</v>
      </c>
      <c r="B145" s="21" t="s">
        <v>133</v>
      </c>
      <c r="C145" s="19" t="s">
        <v>366</v>
      </c>
      <c r="D145" s="22">
        <v>181322989.22</v>
      </c>
      <c r="E145" s="22">
        <v>177061566.66</v>
      </c>
      <c r="F145" s="8">
        <f t="shared" si="6"/>
        <v>97.6</v>
      </c>
    </row>
    <row r="146" spans="1:8" ht="31.2" outlineLevel="4" x14ac:dyDescent="0.3">
      <c r="A146" s="19" t="s">
        <v>318</v>
      </c>
      <c r="B146" s="21" t="s">
        <v>134</v>
      </c>
      <c r="C146" s="19" t="s">
        <v>366</v>
      </c>
      <c r="D146" s="22">
        <v>181322989.22</v>
      </c>
      <c r="E146" s="22">
        <v>177061566.66</v>
      </c>
      <c r="F146" s="8">
        <f t="shared" si="6"/>
        <v>97.6</v>
      </c>
      <c r="G146" s="9">
        <f>D147+D148+D149+D150+D151+D152+D153+D154+D155+D156+D157+D158+D159+D160</f>
        <v>181322989.22</v>
      </c>
      <c r="H146" s="9">
        <f>E147+E148+E149+E150+E151+E152+E153+E154+E155+E156+E157+E158+E159+E160</f>
        <v>177061566.66000003</v>
      </c>
    </row>
    <row r="147" spans="1:8" ht="186" customHeight="1" outlineLevel="7" x14ac:dyDescent="0.3">
      <c r="A147" s="19" t="s">
        <v>319</v>
      </c>
      <c r="B147" s="23" t="s">
        <v>135</v>
      </c>
      <c r="C147" s="19" t="s">
        <v>366</v>
      </c>
      <c r="D147" s="22">
        <v>34306862.5</v>
      </c>
      <c r="E147" s="22">
        <v>34233362.5</v>
      </c>
      <c r="F147" s="8">
        <f t="shared" si="6"/>
        <v>99.8</v>
      </c>
    </row>
    <row r="148" spans="1:8" ht="170.25" customHeight="1" outlineLevel="7" x14ac:dyDescent="0.3">
      <c r="A148" s="19" t="s">
        <v>320</v>
      </c>
      <c r="B148" s="23" t="s">
        <v>136</v>
      </c>
      <c r="C148" s="19" t="s">
        <v>366</v>
      </c>
      <c r="D148" s="22">
        <v>9110</v>
      </c>
      <c r="E148" s="22">
        <v>9110</v>
      </c>
      <c r="F148" s="8">
        <f t="shared" si="6"/>
        <v>100</v>
      </c>
    </row>
    <row r="149" spans="1:8" ht="146.25" customHeight="1" outlineLevel="7" x14ac:dyDescent="0.3">
      <c r="A149" s="19" t="s">
        <v>321</v>
      </c>
      <c r="B149" s="23" t="s">
        <v>137</v>
      </c>
      <c r="C149" s="19" t="s">
        <v>366</v>
      </c>
      <c r="D149" s="22">
        <v>44400</v>
      </c>
      <c r="E149" s="22">
        <v>37460.519999999997</v>
      </c>
      <c r="F149" s="8">
        <f t="shared" si="6"/>
        <v>84.4</v>
      </c>
    </row>
    <row r="150" spans="1:8" ht="235.5" customHeight="1" outlineLevel="7" x14ac:dyDescent="0.3">
      <c r="A150" s="19" t="s">
        <v>322</v>
      </c>
      <c r="B150" s="23" t="s">
        <v>138</v>
      </c>
      <c r="C150" s="19" t="s">
        <v>366</v>
      </c>
      <c r="D150" s="22">
        <v>5908900</v>
      </c>
      <c r="E150" s="22">
        <v>5908900</v>
      </c>
      <c r="F150" s="8">
        <f t="shared" si="6"/>
        <v>100</v>
      </c>
    </row>
    <row r="151" spans="1:8" ht="69" customHeight="1" outlineLevel="7" x14ac:dyDescent="0.3">
      <c r="A151" s="19" t="s">
        <v>323</v>
      </c>
      <c r="B151" s="21" t="s">
        <v>139</v>
      </c>
      <c r="C151" s="19" t="s">
        <v>366</v>
      </c>
      <c r="D151" s="22">
        <v>81400</v>
      </c>
      <c r="E151" s="22">
        <v>81400</v>
      </c>
      <c r="F151" s="8">
        <f t="shared" si="6"/>
        <v>100</v>
      </c>
    </row>
    <row r="152" spans="1:8" ht="170.25" customHeight="1" outlineLevel="7" x14ac:dyDescent="0.3">
      <c r="A152" s="19" t="s">
        <v>324</v>
      </c>
      <c r="B152" s="23" t="s">
        <v>140</v>
      </c>
      <c r="C152" s="19" t="s">
        <v>366</v>
      </c>
      <c r="D152" s="22">
        <v>502600</v>
      </c>
      <c r="E152" s="22">
        <v>391151.75</v>
      </c>
      <c r="F152" s="8">
        <f t="shared" si="6"/>
        <v>77.8</v>
      </c>
    </row>
    <row r="153" spans="1:8" ht="120" customHeight="1" outlineLevel="7" x14ac:dyDescent="0.3">
      <c r="A153" s="19" t="s">
        <v>325</v>
      </c>
      <c r="B153" s="23" t="s">
        <v>141</v>
      </c>
      <c r="C153" s="19" t="s">
        <v>366</v>
      </c>
      <c r="D153" s="22">
        <v>20600</v>
      </c>
      <c r="E153" s="22">
        <v>16529.48</v>
      </c>
      <c r="F153" s="8">
        <f t="shared" si="6"/>
        <v>80.2</v>
      </c>
    </row>
    <row r="154" spans="1:8" ht="137.25" customHeight="1" outlineLevel="7" x14ac:dyDescent="0.3">
      <c r="A154" s="19" t="s">
        <v>326</v>
      </c>
      <c r="B154" s="23" t="s">
        <v>142</v>
      </c>
      <c r="C154" s="19" t="s">
        <v>366</v>
      </c>
      <c r="D154" s="22">
        <v>1280100</v>
      </c>
      <c r="E154" s="22">
        <v>1087824.27</v>
      </c>
      <c r="F154" s="8">
        <f t="shared" si="6"/>
        <v>85</v>
      </c>
    </row>
    <row r="155" spans="1:8" ht="201.75" customHeight="1" outlineLevel="7" x14ac:dyDescent="0.3">
      <c r="A155" s="19" t="s">
        <v>327</v>
      </c>
      <c r="B155" s="23" t="s">
        <v>143</v>
      </c>
      <c r="C155" s="19" t="s">
        <v>366</v>
      </c>
      <c r="D155" s="22">
        <v>713600</v>
      </c>
      <c r="E155" s="22">
        <v>709500.98</v>
      </c>
      <c r="F155" s="8">
        <f t="shared" si="6"/>
        <v>99.4</v>
      </c>
    </row>
    <row r="156" spans="1:8" ht="213.75" customHeight="1" outlineLevel="7" x14ac:dyDescent="0.3">
      <c r="A156" s="19" t="s">
        <v>328</v>
      </c>
      <c r="B156" s="23" t="s">
        <v>144</v>
      </c>
      <c r="C156" s="19" t="s">
        <v>366</v>
      </c>
      <c r="D156" s="22">
        <v>73829700</v>
      </c>
      <c r="E156" s="22">
        <v>73829700</v>
      </c>
      <c r="F156" s="8">
        <f t="shared" si="6"/>
        <v>100</v>
      </c>
    </row>
    <row r="157" spans="1:8" ht="135.75" customHeight="1" outlineLevel="7" x14ac:dyDescent="0.3">
      <c r="A157" s="19" t="s">
        <v>329</v>
      </c>
      <c r="B157" s="23" t="s">
        <v>145</v>
      </c>
      <c r="C157" s="19" t="s">
        <v>366</v>
      </c>
      <c r="D157" s="22">
        <v>4188300</v>
      </c>
      <c r="E157" s="22">
        <v>4186715.3</v>
      </c>
      <c r="F157" s="8">
        <f t="shared" si="6"/>
        <v>100</v>
      </c>
    </row>
    <row r="158" spans="1:8" ht="121.5" customHeight="1" outlineLevel="7" x14ac:dyDescent="0.3">
      <c r="A158" s="19" t="s">
        <v>330</v>
      </c>
      <c r="B158" s="23" t="s">
        <v>146</v>
      </c>
      <c r="C158" s="19" t="s">
        <v>366</v>
      </c>
      <c r="D158" s="22">
        <v>6183716.7199999997</v>
      </c>
      <c r="E158" s="22">
        <v>4639645.72</v>
      </c>
      <c r="F158" s="8">
        <f t="shared" ref="F158:F185" si="7">ROUND(E158/D158*100,1)</f>
        <v>75</v>
      </c>
    </row>
    <row r="159" spans="1:8" ht="234" customHeight="1" outlineLevel="7" x14ac:dyDescent="0.3">
      <c r="A159" s="19" t="s">
        <v>331</v>
      </c>
      <c r="B159" s="23" t="s">
        <v>147</v>
      </c>
      <c r="C159" s="19" t="s">
        <v>366</v>
      </c>
      <c r="D159" s="22">
        <v>53786000</v>
      </c>
      <c r="E159" s="22">
        <v>51462566.590000004</v>
      </c>
      <c r="F159" s="8">
        <f t="shared" si="7"/>
        <v>95.7</v>
      </c>
    </row>
    <row r="160" spans="1:8" ht="108" customHeight="1" outlineLevel="7" x14ac:dyDescent="0.3">
      <c r="A160" s="19" t="s">
        <v>332</v>
      </c>
      <c r="B160" s="23" t="s">
        <v>148</v>
      </c>
      <c r="C160" s="19" t="s">
        <v>366</v>
      </c>
      <c r="D160" s="22">
        <v>467700</v>
      </c>
      <c r="E160" s="22">
        <v>467699.55</v>
      </c>
      <c r="F160" s="8">
        <f t="shared" si="7"/>
        <v>100</v>
      </c>
    </row>
    <row r="161" spans="1:8" ht="84" customHeight="1" outlineLevel="3" x14ac:dyDescent="0.3">
      <c r="A161" s="19" t="s">
        <v>333</v>
      </c>
      <c r="B161" s="21" t="s">
        <v>149</v>
      </c>
      <c r="C161" s="19" t="s">
        <v>366</v>
      </c>
      <c r="D161" s="22">
        <v>3430500</v>
      </c>
      <c r="E161" s="22">
        <v>3021264.63</v>
      </c>
      <c r="F161" s="8">
        <f t="shared" si="7"/>
        <v>88.1</v>
      </c>
      <c r="G161" s="9">
        <f>D162</f>
        <v>3430500</v>
      </c>
      <c r="H161" s="9">
        <f>E162</f>
        <v>3021264.63</v>
      </c>
    </row>
    <row r="162" spans="1:8" ht="86.25" customHeight="1" outlineLevel="7" x14ac:dyDescent="0.3">
      <c r="A162" s="19" t="s">
        <v>334</v>
      </c>
      <c r="B162" s="21" t="s">
        <v>150</v>
      </c>
      <c r="C162" s="19" t="s">
        <v>366</v>
      </c>
      <c r="D162" s="22">
        <v>3430500</v>
      </c>
      <c r="E162" s="22">
        <v>3021264.63</v>
      </c>
      <c r="F162" s="8">
        <f t="shared" si="7"/>
        <v>88.1</v>
      </c>
    </row>
    <row r="163" spans="1:8" ht="62.4" outlineLevel="3" x14ac:dyDescent="0.3">
      <c r="A163" s="19" t="s">
        <v>335</v>
      </c>
      <c r="B163" s="21" t="s">
        <v>151</v>
      </c>
      <c r="C163" s="19" t="s">
        <v>366</v>
      </c>
      <c r="D163" s="22">
        <v>1759118.05</v>
      </c>
      <c r="E163" s="22">
        <v>1759118.05</v>
      </c>
      <c r="F163" s="8">
        <f t="shared" si="7"/>
        <v>100</v>
      </c>
    </row>
    <row r="164" spans="1:8" ht="62.4" outlineLevel="4" x14ac:dyDescent="0.3">
      <c r="A164" s="19" t="s">
        <v>336</v>
      </c>
      <c r="B164" s="21" t="s">
        <v>152</v>
      </c>
      <c r="C164" s="19" t="s">
        <v>366</v>
      </c>
      <c r="D164" s="22">
        <v>1759118.05</v>
      </c>
      <c r="E164" s="22">
        <v>1759118.05</v>
      </c>
      <c r="F164" s="8">
        <f t="shared" si="7"/>
        <v>100</v>
      </c>
    </row>
    <row r="165" spans="1:8" ht="151.5" customHeight="1" outlineLevel="7" x14ac:dyDescent="0.3">
      <c r="A165" s="19" t="s">
        <v>337</v>
      </c>
      <c r="B165" s="23" t="s">
        <v>153</v>
      </c>
      <c r="C165" s="19" t="s">
        <v>366</v>
      </c>
      <c r="D165" s="22">
        <v>1759118.05</v>
      </c>
      <c r="E165" s="22">
        <v>1759118.05</v>
      </c>
      <c r="F165" s="8">
        <f t="shared" si="7"/>
        <v>100</v>
      </c>
      <c r="G165" s="9">
        <f>D165</f>
        <v>1759118.05</v>
      </c>
      <c r="H165" s="9">
        <f>E165</f>
        <v>1759118.05</v>
      </c>
    </row>
    <row r="166" spans="1:8" ht="31.2" outlineLevel="3" x14ac:dyDescent="0.3">
      <c r="A166" s="19" t="s">
        <v>338</v>
      </c>
      <c r="B166" s="21" t="s">
        <v>154</v>
      </c>
      <c r="C166" s="19" t="s">
        <v>366</v>
      </c>
      <c r="D166" s="22">
        <v>100050</v>
      </c>
      <c r="E166" s="22">
        <v>61600</v>
      </c>
      <c r="F166" s="8">
        <f t="shared" si="7"/>
        <v>61.6</v>
      </c>
    </row>
    <row r="167" spans="1:8" ht="31.2" outlineLevel="7" x14ac:dyDescent="0.3">
      <c r="A167" s="19" t="s">
        <v>339</v>
      </c>
      <c r="B167" s="21" t="s">
        <v>155</v>
      </c>
      <c r="C167" s="19" t="s">
        <v>366</v>
      </c>
      <c r="D167" s="22">
        <v>100050</v>
      </c>
      <c r="E167" s="22">
        <v>61600</v>
      </c>
      <c r="F167" s="8">
        <f t="shared" si="7"/>
        <v>61.6</v>
      </c>
      <c r="G167" s="9">
        <f>D167</f>
        <v>100050</v>
      </c>
      <c r="H167" s="9">
        <f>E167</f>
        <v>61600</v>
      </c>
    </row>
    <row r="168" spans="1:8" ht="15.6" outlineLevel="3" x14ac:dyDescent="0.3">
      <c r="A168" s="19" t="s">
        <v>340</v>
      </c>
      <c r="B168" s="21" t="s">
        <v>156</v>
      </c>
      <c r="C168" s="19" t="s">
        <v>366</v>
      </c>
      <c r="D168" s="22">
        <v>38124700</v>
      </c>
      <c r="E168" s="22">
        <v>38124700</v>
      </c>
      <c r="F168" s="8">
        <f t="shared" si="7"/>
        <v>100</v>
      </c>
    </row>
    <row r="169" spans="1:8" ht="15.6" outlineLevel="4" x14ac:dyDescent="0.3">
      <c r="A169" s="19" t="s">
        <v>341</v>
      </c>
      <c r="B169" s="21" t="s">
        <v>157</v>
      </c>
      <c r="C169" s="19" t="s">
        <v>366</v>
      </c>
      <c r="D169" s="22">
        <v>38124700</v>
      </c>
      <c r="E169" s="22">
        <v>38124700</v>
      </c>
      <c r="F169" s="8">
        <f t="shared" si="7"/>
        <v>100</v>
      </c>
      <c r="G169" s="9">
        <f>D170+D171</f>
        <v>38124700</v>
      </c>
      <c r="H169" s="9">
        <f>E170+E171</f>
        <v>38124700</v>
      </c>
    </row>
    <row r="170" spans="1:8" ht="222" customHeight="1" outlineLevel="7" x14ac:dyDescent="0.3">
      <c r="A170" s="19" t="s">
        <v>342</v>
      </c>
      <c r="B170" s="23" t="s">
        <v>158</v>
      </c>
      <c r="C170" s="19" t="s">
        <v>366</v>
      </c>
      <c r="D170" s="22">
        <v>26445500</v>
      </c>
      <c r="E170" s="22">
        <v>26445500</v>
      </c>
      <c r="F170" s="8">
        <f t="shared" si="7"/>
        <v>100</v>
      </c>
    </row>
    <row r="171" spans="1:8" ht="216" customHeight="1" outlineLevel="7" x14ac:dyDescent="0.3">
      <c r="A171" s="19" t="s">
        <v>343</v>
      </c>
      <c r="B171" s="23" t="s">
        <v>159</v>
      </c>
      <c r="C171" s="19" t="s">
        <v>366</v>
      </c>
      <c r="D171" s="22">
        <v>11679200</v>
      </c>
      <c r="E171" s="22">
        <v>11679200</v>
      </c>
      <c r="F171" s="8">
        <f t="shared" si="7"/>
        <v>100</v>
      </c>
    </row>
    <row r="172" spans="1:8" ht="15.6" outlineLevel="2" x14ac:dyDescent="0.3">
      <c r="A172" s="19" t="s">
        <v>344</v>
      </c>
      <c r="B172" s="21" t="s">
        <v>160</v>
      </c>
      <c r="C172" s="19" t="s">
        <v>366</v>
      </c>
      <c r="D172" s="22">
        <v>1893630</v>
      </c>
      <c r="E172" s="22">
        <v>1893630</v>
      </c>
      <c r="F172" s="8">
        <f t="shared" si="7"/>
        <v>100</v>
      </c>
      <c r="G172" s="9">
        <f>D173+D175</f>
        <v>1893630</v>
      </c>
      <c r="H172" s="9">
        <f>E173+E175</f>
        <v>1893630</v>
      </c>
    </row>
    <row r="173" spans="1:8" ht="70.5" customHeight="1" outlineLevel="3" x14ac:dyDescent="0.3">
      <c r="A173" s="19" t="s">
        <v>345</v>
      </c>
      <c r="B173" s="21" t="s">
        <v>161</v>
      </c>
      <c r="C173" s="19" t="s">
        <v>366</v>
      </c>
      <c r="D173" s="22">
        <v>2200</v>
      </c>
      <c r="E173" s="22">
        <v>2200</v>
      </c>
      <c r="F173" s="8">
        <f t="shared" si="7"/>
        <v>100</v>
      </c>
    </row>
    <row r="174" spans="1:8" ht="46.8" outlineLevel="7" x14ac:dyDescent="0.3">
      <c r="A174" s="19" t="s">
        <v>346</v>
      </c>
      <c r="B174" s="21" t="s">
        <v>162</v>
      </c>
      <c r="C174" s="19" t="s">
        <v>366</v>
      </c>
      <c r="D174" s="22">
        <v>2200</v>
      </c>
      <c r="E174" s="22">
        <v>2200</v>
      </c>
      <c r="F174" s="8">
        <f t="shared" si="7"/>
        <v>100</v>
      </c>
    </row>
    <row r="175" spans="1:8" ht="31.2" outlineLevel="3" x14ac:dyDescent="0.3">
      <c r="A175" s="19" t="s">
        <v>347</v>
      </c>
      <c r="B175" s="21" t="s">
        <v>163</v>
      </c>
      <c r="C175" s="19" t="s">
        <v>366</v>
      </c>
      <c r="D175" s="22">
        <v>1891430</v>
      </c>
      <c r="E175" s="22">
        <v>1891430</v>
      </c>
      <c r="F175" s="8">
        <f t="shared" si="7"/>
        <v>100</v>
      </c>
    </row>
    <row r="176" spans="1:8" ht="31.2" outlineLevel="4" x14ac:dyDescent="0.3">
      <c r="A176" s="19" t="s">
        <v>348</v>
      </c>
      <c r="B176" s="21" t="s">
        <v>164</v>
      </c>
      <c r="C176" s="19" t="s">
        <v>366</v>
      </c>
      <c r="D176" s="22">
        <v>1891430</v>
      </c>
      <c r="E176" s="22">
        <v>1891430</v>
      </c>
      <c r="F176" s="8">
        <f t="shared" si="7"/>
        <v>100</v>
      </c>
    </row>
    <row r="177" spans="1:8" ht="184.5" customHeight="1" outlineLevel="7" x14ac:dyDescent="0.3">
      <c r="A177" s="19" t="s">
        <v>349</v>
      </c>
      <c r="B177" s="23" t="s">
        <v>165</v>
      </c>
      <c r="C177" s="19" t="s">
        <v>366</v>
      </c>
      <c r="D177" s="22">
        <v>1891430</v>
      </c>
      <c r="E177" s="22">
        <v>1891430</v>
      </c>
      <c r="F177" s="8">
        <f t="shared" si="7"/>
        <v>100</v>
      </c>
    </row>
    <row r="178" spans="1:8" ht="31.2" outlineLevel="1" x14ac:dyDescent="0.3">
      <c r="A178" s="19" t="s">
        <v>350</v>
      </c>
      <c r="B178" s="21" t="s">
        <v>166</v>
      </c>
      <c r="C178" s="19" t="s">
        <v>365</v>
      </c>
      <c r="D178" s="22">
        <v>12107443.310000001</v>
      </c>
      <c r="E178" s="22">
        <v>12104443.310000001</v>
      </c>
      <c r="F178" s="8">
        <f t="shared" si="7"/>
        <v>100</v>
      </c>
      <c r="G178" s="9">
        <f>D180</f>
        <v>12107443.310000001</v>
      </c>
      <c r="H178" s="9">
        <f>E180</f>
        <v>12104443.310000001</v>
      </c>
    </row>
    <row r="179" spans="1:8" ht="31.2" outlineLevel="2" x14ac:dyDescent="0.3">
      <c r="A179" s="19" t="s">
        <v>351</v>
      </c>
      <c r="B179" s="21" t="s">
        <v>167</v>
      </c>
      <c r="C179" s="19" t="s">
        <v>365</v>
      </c>
      <c r="D179" s="22">
        <v>12107443.310000001</v>
      </c>
      <c r="E179" s="22">
        <v>12104443.310000001</v>
      </c>
      <c r="F179" s="8">
        <f t="shared" si="7"/>
        <v>100</v>
      </c>
    </row>
    <row r="180" spans="1:8" ht="46.8" outlineLevel="7" x14ac:dyDescent="0.3">
      <c r="A180" s="19" t="s">
        <v>352</v>
      </c>
      <c r="B180" s="21" t="s">
        <v>168</v>
      </c>
      <c r="C180" s="19" t="s">
        <v>365</v>
      </c>
      <c r="D180" s="22">
        <v>12107443.310000001</v>
      </c>
      <c r="E180" s="22">
        <v>12104443.310000001</v>
      </c>
      <c r="F180" s="8">
        <f t="shared" si="7"/>
        <v>100</v>
      </c>
    </row>
    <row r="181" spans="1:8" ht="15.6" outlineLevel="1" x14ac:dyDescent="0.3">
      <c r="A181" s="19" t="s">
        <v>353</v>
      </c>
      <c r="B181" s="21" t="s">
        <v>169</v>
      </c>
      <c r="C181" s="19" t="s">
        <v>358</v>
      </c>
      <c r="D181" s="22">
        <v>4681821.3099999996</v>
      </c>
      <c r="E181" s="22">
        <v>4681821.3099999996</v>
      </c>
      <c r="F181" s="8">
        <f t="shared" si="7"/>
        <v>100</v>
      </c>
    </row>
    <row r="182" spans="1:8" ht="31.2" outlineLevel="2" x14ac:dyDescent="0.3">
      <c r="A182" s="19" t="s">
        <v>354</v>
      </c>
      <c r="B182" s="21" t="s">
        <v>170</v>
      </c>
      <c r="C182" s="19" t="s">
        <v>365</v>
      </c>
      <c r="D182" s="22">
        <v>4681821.3099999996</v>
      </c>
      <c r="E182" s="22">
        <v>4681821.3099999996</v>
      </c>
      <c r="F182" s="8">
        <f t="shared" si="7"/>
        <v>100</v>
      </c>
    </row>
    <row r="183" spans="1:8" ht="31.2" outlineLevel="7" x14ac:dyDescent="0.3">
      <c r="A183" s="19" t="s">
        <v>355</v>
      </c>
      <c r="B183" s="21" t="s">
        <v>170</v>
      </c>
      <c r="C183" s="19" t="s">
        <v>365</v>
      </c>
      <c r="D183" s="22">
        <v>4681821.3099999996</v>
      </c>
      <c r="E183" s="22">
        <v>4681821.3099999996</v>
      </c>
      <c r="F183" s="8">
        <f t="shared" si="7"/>
        <v>100</v>
      </c>
      <c r="G183" s="9">
        <f>D183</f>
        <v>4681821.3099999996</v>
      </c>
      <c r="H183" s="9">
        <f>E183</f>
        <v>4681821.3099999996</v>
      </c>
    </row>
    <row r="184" spans="1:8" ht="46.8" outlineLevel="1" x14ac:dyDescent="0.3">
      <c r="A184" s="19" t="s">
        <v>356</v>
      </c>
      <c r="B184" s="21" t="s">
        <v>171</v>
      </c>
      <c r="C184" s="19" t="s">
        <v>358</v>
      </c>
      <c r="D184" s="22">
        <v>-19490.09</v>
      </c>
      <c r="E184" s="22">
        <v>-19490.09</v>
      </c>
      <c r="F184" s="8">
        <f t="shared" si="7"/>
        <v>100</v>
      </c>
    </row>
    <row r="185" spans="1:8" ht="46.8" outlineLevel="2" x14ac:dyDescent="0.3">
      <c r="A185" s="19" t="s">
        <v>357</v>
      </c>
      <c r="B185" s="21" t="s">
        <v>172</v>
      </c>
      <c r="C185" s="19" t="s">
        <v>366</v>
      </c>
      <c r="D185" s="22">
        <v>-19490.09</v>
      </c>
      <c r="E185" s="22">
        <v>-19490.09</v>
      </c>
      <c r="F185" s="8">
        <f t="shared" si="7"/>
        <v>100</v>
      </c>
      <c r="G185" s="9">
        <f>D185</f>
        <v>-19490.09</v>
      </c>
      <c r="H185" s="9">
        <f>E185</f>
        <v>-19490.09</v>
      </c>
    </row>
    <row r="186" spans="1:8" ht="12.75" customHeight="1" x14ac:dyDescent="0.3">
      <c r="F186" s="5"/>
    </row>
    <row r="187" spans="1:8" ht="12.75" customHeight="1" x14ac:dyDescent="0.3">
      <c r="F187" s="5"/>
    </row>
    <row r="188" spans="1:8" ht="12.75" customHeight="1" x14ac:dyDescent="0.3">
      <c r="F188" s="5"/>
    </row>
    <row r="189" spans="1:8" ht="12.75" customHeight="1" x14ac:dyDescent="0.3">
      <c r="F189" s="5"/>
    </row>
    <row r="190" spans="1:8" ht="12.75" customHeight="1" x14ac:dyDescent="0.3">
      <c r="F190" s="5"/>
    </row>
    <row r="191" spans="1:8" ht="12.75" customHeight="1" x14ac:dyDescent="0.3">
      <c r="F191" s="5"/>
    </row>
    <row r="192" spans="1:8" ht="12.75" customHeight="1" x14ac:dyDescent="0.3">
      <c r="F192" s="5"/>
    </row>
  </sheetData>
  <mergeCells count="3">
    <mergeCell ref="A7:F7"/>
    <mergeCell ref="A8:F8"/>
    <mergeCell ref="E5:F5"/>
  </mergeCells>
  <printOptions horizontalCentered="1"/>
  <pageMargins left="0.59055118110236227" right="0.19685039370078741" top="0.98425196850393704" bottom="0.19685039370078741" header="0.19685039370078741" footer="0.19685039370078741"/>
  <pageSetup paperSize="9" scale="5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rep:2.40.0.66</dc:description>
  <cp:lastModifiedBy>Гаморкина И П</cp:lastModifiedBy>
  <cp:lastPrinted>2017-02-16T02:06:29Z</cp:lastPrinted>
  <dcterms:created xsi:type="dcterms:W3CDTF">2017-02-13T09:09:38Z</dcterms:created>
  <dcterms:modified xsi:type="dcterms:W3CDTF">2017-06-30T06:51:32Z</dcterms:modified>
</cp:coreProperties>
</file>