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8" i="1" l="1"/>
  <c r="C71" i="1" l="1"/>
  <c r="D47" i="1"/>
  <c r="C47" i="1"/>
  <c r="D17" i="1"/>
  <c r="C17" i="1"/>
  <c r="E48" i="1" l="1"/>
  <c r="D18" i="1"/>
  <c r="C49" i="1" l="1"/>
  <c r="C18" i="1"/>
  <c r="C56" i="1"/>
  <c r="C33" i="1"/>
  <c r="C32" i="1"/>
  <c r="C69" i="1" l="1"/>
  <c r="C26" i="1"/>
  <c r="C25" i="1"/>
  <c r="C68" i="1" l="1"/>
  <c r="D15" i="1" l="1"/>
  <c r="C15" i="1"/>
  <c r="E68" i="1" l="1"/>
  <c r="D71" i="1" l="1"/>
</calcChain>
</file>

<file path=xl/sharedStrings.xml><?xml version="1.0" encoding="utf-8"?>
<sst xmlns="http://schemas.openxmlformats.org/spreadsheetml/2006/main" count="117" uniqueCount="117">
  <si>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</si>
  <si>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</si>
  <si>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</si>
  <si>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</si>
  <si>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</si>
  <si>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</si>
  <si>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</si>
  <si>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</si>
  <si>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</si>
  <si>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</si>
  <si>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</si>
  <si>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</si>
  <si>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</si>
  <si>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</si>
  <si>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</si>
  <si>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</si>
  <si>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</si>
  <si>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</si>
  <si>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</si>
  <si>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</si>
  <si>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</si>
  <si>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</si>
  <si>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</si>
  <si>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</si>
  <si>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</si>
  <si>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</si>
  <si>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</si>
  <si>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</si>
  <si>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</si>
  <si>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</si>
  <si>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</si>
  <si>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</si>
  <si>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</si>
  <si>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</si>
  <si>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</si>
  <si>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</si>
  <si>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</si>
  <si>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</si>
  <si>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</si>
  <si>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</si>
  <si>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</si>
  <si>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</si>
  <si>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</si>
  <si>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</si>
  <si>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</si>
  <si>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</si>
  <si>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</si>
  <si>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</si>
  <si>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</si>
  <si>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</si>
  <si>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</si>
  <si>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</si>
  <si>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</si>
  <si>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</si>
  <si>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</si>
  <si>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</si>
  <si>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</si>
  <si>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</si>
  <si>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</si>
  <si>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</si>
  <si>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</si>
  <si>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</si>
  <si>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</si>
  <si>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</si>
  <si>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</si>
  <si>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</si>
  <si>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</si>
  <si>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</si>
  <si>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</si>
  <si>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</si>
  <si>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</si>
  <si>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</si>
  <si>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</si>
  <si>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</si>
  <si>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</si>
  <si>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</si>
  <si>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</si>
  <si>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</si>
  <si>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</si>
  <si>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</si>
  <si>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</si>
  <si>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</si>
  <si>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</si>
  <si>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</si>
  <si>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</si>
  <si>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</si>
  <si>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</si>
  <si>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</si>
  <si>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</si>
  <si>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</si>
  <si>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</si>
  <si>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</si>
  <si>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</si>
  <si>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</si>
  <si>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</si>
  <si>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</si>
  <si>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</si>
  <si>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</si>
  <si>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</si>
  <si>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</si>
  <si>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</si>
  <si>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</si>
  <si>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</si>
  <si>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</si>
  <si>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</si>
  <si>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</si>
  <si>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</si>
  <si>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</si>
  <si>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</si>
  <si>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</si>
  <si>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4.2.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</si>
  <si>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</si>
  <si>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 xml:space="preserve">Исполнение межбюджетных трансфертов бюджета города Бородино за 2016 </t>
  </si>
  <si>
    <t>План</t>
  </si>
  <si>
    <t>Исполнено</t>
  </si>
  <si>
    <t>% исполнения</t>
  </si>
  <si>
    <t>Приложение 10                                                                к решению Бородинского городского   
Совета депутатов от 30.06.2017  № 11-143р  "Об исполнении бюджета г. Бородино за 2016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</si>
</sst>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\-#,##0.00\ "/>
    <numFmt numFmtId="165" formatCode="000000"/>
    <numFmt numFmtId="166" formatCode="0.0"/>
    <numFmt numFmtId="167" formatCode="#,##0.0_ ;\-#,##0.0\ 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0" fontId="1" fillId="2" borderId="2" xfId="0" applyFont="1" applyFill="1" applyBorder="1" applyAlignment="1">
      <alignment horizontal="justify" vertical="top" wrapText="1"/>
    </xf>
    <xf numFmtId="166" fontId="1" fillId="0" borderId="1" xfId="0" applyNumberFormat="1" applyFont="1" applyFill="1" applyBorder="1" applyAlignment="1">
      <alignment horizontal="right" vertical="center" wrapText="1"/>
    </xf>
    <xf numFmtId="166" fontId="1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166" fontId="1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4"/>
  <sheetViews>
    <sheetView tabSelected="1" view="pageBreakPreview" zoomScale="90" zoomScaleNormal="90" zoomScaleSheetLayoutView="90" workbookViewId="0">
      <selection activeCell="L16" sqref="K16:L16"/>
    </sheetView>
  </sheetViews>
  <sheetFormatPr defaultColWidth="9.140625" defaultRowHeight="15.75" x14ac:dyDescent="0.25"/>
  <cols>
    <col min="1" max="1" width="9.140625" style="18"/>
    <col min="2" max="2" width="58.85546875" style="19" customWidth="1"/>
    <col min="3" max="3" width="19.85546875" style="18" customWidth="1"/>
    <col min="4" max="4" width="21" style="18" customWidth="1"/>
    <col min="5" max="5" width="21.140625" style="18" customWidth="1"/>
    <col min="6" max="16384" width="9.140625" style="18"/>
  </cols>
  <sheetData>
    <row r="1" spans="1:142" ht="48.75" customHeight="1" x14ac:dyDescent="0.25">
      <c r="D1" s="36" t="s">
        <v>116</v>
      </c>
      <c r="E1" s="37"/>
    </row>
    <row r="2" spans="1:142" x14ac:dyDescent="0.25">
      <c r="D2" s="37"/>
      <c r="E2" s="37"/>
    </row>
    <row r="3" spans="1:142" x14ac:dyDescent="0.25">
      <c r="D3" s="37"/>
      <c r="E3" s="37"/>
    </row>
    <row r="4" spans="1:142" x14ac:dyDescent="0.25">
      <c r="D4" s="37"/>
      <c r="E4" s="37"/>
    </row>
    <row r="5" spans="1:142" ht="25.9" customHeight="1" x14ac:dyDescent="0.25">
      <c r="D5" s="37"/>
      <c r="E5" s="37"/>
    </row>
    <row r="6" spans="1:142" ht="21.75" customHeight="1" x14ac:dyDescent="0.25">
      <c r="D6" s="37"/>
      <c r="E6" s="37"/>
    </row>
    <row r="7" spans="1:142" ht="1.9" customHeight="1" x14ac:dyDescent="0.25">
      <c r="D7" s="20"/>
      <c r="E7" s="20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hidden="1" x14ac:dyDescent="0.25">
      <c r="D8" s="23"/>
      <c r="E8" s="23"/>
      <c r="F8" s="24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hidden="1" x14ac:dyDescent="0.25">
      <c r="D9" s="25"/>
      <c r="E9" s="25"/>
      <c r="F9" s="26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idden="1" x14ac:dyDescent="0.25">
      <c r="D10" s="20"/>
      <c r="E10" s="20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hidden="1" x14ac:dyDescent="0.25">
      <c r="D11" s="20"/>
      <c r="E11" s="20"/>
      <c r="F11" s="21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ht="36" customHeight="1" x14ac:dyDescent="0.25">
      <c r="A12" s="35" t="s">
        <v>112</v>
      </c>
      <c r="B12" s="35"/>
      <c r="C12" s="35"/>
      <c r="D12" s="35"/>
      <c r="E12" s="35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x14ac:dyDescent="0.25">
      <c r="E13" s="27" t="s">
        <v>26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</row>
    <row r="14" spans="1:142" x14ac:dyDescent="0.25">
      <c r="A14" s="1" t="s">
        <v>0</v>
      </c>
      <c r="B14" s="8" t="s">
        <v>1</v>
      </c>
      <c r="C14" s="2" t="s">
        <v>113</v>
      </c>
      <c r="D14" s="2" t="s">
        <v>114</v>
      </c>
      <c r="E14" s="2" t="s">
        <v>115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2" customFormat="1" x14ac:dyDescent="0.25">
      <c r="A15" s="5">
        <v>1</v>
      </c>
      <c r="B15" s="9" t="s">
        <v>2</v>
      </c>
      <c r="C15" s="7">
        <f>C16</f>
        <v>3161400</v>
      </c>
      <c r="D15" s="7">
        <f t="shared" ref="D15" si="0">D16</f>
        <v>3161400</v>
      </c>
      <c r="E15" s="34">
        <v>100</v>
      </c>
    </row>
    <row r="16" spans="1:142" ht="135" customHeight="1" x14ac:dyDescent="0.25">
      <c r="A16" s="3" t="s">
        <v>3</v>
      </c>
      <c r="B16" s="14" t="s">
        <v>33</v>
      </c>
      <c r="C16" s="12">
        <v>3161400</v>
      </c>
      <c r="D16" s="12">
        <v>3161400</v>
      </c>
      <c r="E16" s="31">
        <v>100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</row>
    <row r="17" spans="1:142" s="22" customFormat="1" x14ac:dyDescent="0.25">
      <c r="A17" s="5">
        <v>2</v>
      </c>
      <c r="B17" s="9" t="s">
        <v>4</v>
      </c>
      <c r="C17" s="6">
        <f>C18+C19+C20+C21+C22+C23+C24+C25+C26+C27+C28+C29+C30+C31+C32+C33+C34+C35+C36+C37+C38+C39+C40+C41+C42+C43+C44+C45+C46</f>
        <v>131385433.68000001</v>
      </c>
      <c r="D17" s="6">
        <f>D18+D19+D20+D21+D22+D23+D24+D25+D26+D27+D28+D29+D30+D31+D32+D33+D34+D35+D36+D37+D38+D39+D40+D41+D42+D43+D44+D45+D46</f>
        <v>130047188.33000001</v>
      </c>
      <c r="E17" s="33">
        <v>99</v>
      </c>
    </row>
    <row r="18" spans="1:142" ht="167.25" customHeight="1" x14ac:dyDescent="0.25">
      <c r="A18" s="3" t="s">
        <v>5</v>
      </c>
      <c r="B18" s="10" t="s">
        <v>34</v>
      </c>
      <c r="C18" s="4">
        <f>31002900+31002900+39134600</f>
        <v>101140400</v>
      </c>
      <c r="D18" s="4">
        <f>31002900+31002900+39134600</f>
        <v>101140400</v>
      </c>
      <c r="E18" s="31">
        <v>100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58.25" customHeight="1" x14ac:dyDescent="0.25">
      <c r="A19" s="3" t="s">
        <v>6</v>
      </c>
      <c r="B19" s="11" t="s">
        <v>35</v>
      </c>
      <c r="C19" s="4">
        <v>53571.43</v>
      </c>
      <c r="D19" s="4">
        <v>53571.43</v>
      </c>
      <c r="E19" s="31">
        <v>100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17.75" customHeight="1" x14ac:dyDescent="0.25">
      <c r="A20" s="3" t="s">
        <v>7</v>
      </c>
      <c r="B20" s="11" t="s">
        <v>36</v>
      </c>
      <c r="C20" s="4">
        <v>185700</v>
      </c>
      <c r="D20" s="4">
        <v>184915</v>
      </c>
      <c r="E20" s="31">
        <v>99.6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35.75" customHeight="1" x14ac:dyDescent="0.25">
      <c r="A21" s="3" t="s">
        <v>57</v>
      </c>
      <c r="B21" s="11" t="s">
        <v>58</v>
      </c>
      <c r="C21" s="4">
        <v>7782000</v>
      </c>
      <c r="D21" s="4">
        <v>7782000</v>
      </c>
      <c r="E21" s="31">
        <v>100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customHeight="1" x14ac:dyDescent="0.25">
      <c r="A22" s="3" t="s">
        <v>59</v>
      </c>
      <c r="B22" s="11" t="s">
        <v>61</v>
      </c>
      <c r="C22" s="4">
        <v>232800</v>
      </c>
      <c r="D22" s="4">
        <v>217811.64</v>
      </c>
      <c r="E22" s="31">
        <v>93.6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customHeight="1" x14ac:dyDescent="0.25">
      <c r="A23" s="3" t="s">
        <v>60</v>
      </c>
      <c r="B23" s="11" t="s">
        <v>63</v>
      </c>
      <c r="C23" s="4">
        <v>41100</v>
      </c>
      <c r="D23" s="4">
        <v>41100</v>
      </c>
      <c r="E23" s="31">
        <v>100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" customHeight="1" x14ac:dyDescent="0.25">
      <c r="A24" s="3" t="s">
        <v>62</v>
      </c>
      <c r="B24" s="11" t="s">
        <v>65</v>
      </c>
      <c r="C24" s="4">
        <v>67000</v>
      </c>
      <c r="D24" s="4">
        <v>67000</v>
      </c>
      <c r="E24" s="31">
        <v>100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83.25" customHeight="1" x14ac:dyDescent="0.25">
      <c r="A25" s="3" t="s">
        <v>64</v>
      </c>
      <c r="B25" s="11" t="s">
        <v>67</v>
      </c>
      <c r="C25" s="4">
        <f>3335000+395000</f>
        <v>3730000</v>
      </c>
      <c r="D25" s="4">
        <v>3555460.51</v>
      </c>
      <c r="E25" s="31">
        <v>95.3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ht="120" customHeight="1" x14ac:dyDescent="0.25">
      <c r="A26" s="3" t="s">
        <v>66</v>
      </c>
      <c r="B26" s="11" t="s">
        <v>68</v>
      </c>
      <c r="C26" s="4">
        <f>4260+141000+86400</f>
        <v>231660</v>
      </c>
      <c r="D26" s="4">
        <v>231380</v>
      </c>
      <c r="E26" s="31">
        <v>99.9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ht="120" customHeight="1" x14ac:dyDescent="0.25">
      <c r="A27" s="3" t="s">
        <v>70</v>
      </c>
      <c r="B27" s="11" t="s">
        <v>69</v>
      </c>
      <c r="C27" s="4">
        <v>758000</v>
      </c>
      <c r="D27" s="4">
        <v>758000</v>
      </c>
      <c r="E27" s="31">
        <v>100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ht="163.15" customHeight="1" x14ac:dyDescent="0.25">
      <c r="A28" s="3" t="s">
        <v>71</v>
      </c>
      <c r="B28" s="11" t="s">
        <v>73</v>
      </c>
      <c r="C28" s="4">
        <v>2925800</v>
      </c>
      <c r="D28" s="4">
        <v>2563950</v>
      </c>
      <c r="E28" s="31">
        <v>87.6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8.44999999999999" customHeight="1" x14ac:dyDescent="0.25">
      <c r="A29" s="3" t="s">
        <v>72</v>
      </c>
      <c r="B29" s="11" t="s">
        <v>75</v>
      </c>
      <c r="C29" s="4">
        <v>5700000</v>
      </c>
      <c r="D29" s="4">
        <v>4917551</v>
      </c>
      <c r="E29" s="31">
        <v>86.3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54" customHeight="1" x14ac:dyDescent="0.25">
      <c r="A30" s="3" t="s">
        <v>74</v>
      </c>
      <c r="B30" s="11" t="s">
        <v>77</v>
      </c>
      <c r="C30" s="4">
        <v>88452</v>
      </c>
      <c r="D30" s="4">
        <v>88452</v>
      </c>
      <c r="E30" s="31">
        <v>100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5" customHeight="1" x14ac:dyDescent="0.25">
      <c r="A31" s="3" t="s">
        <v>76</v>
      </c>
      <c r="B31" s="11" t="s">
        <v>79</v>
      </c>
      <c r="C31" s="4">
        <v>235872</v>
      </c>
      <c r="D31" s="4">
        <v>235872</v>
      </c>
      <c r="E31" s="31">
        <v>100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05" customHeight="1" x14ac:dyDescent="0.25">
      <c r="A32" s="3" t="s">
        <v>78</v>
      </c>
      <c r="B32" s="11" t="s">
        <v>82</v>
      </c>
      <c r="C32" s="4">
        <f>611000+624000</f>
        <v>1235000</v>
      </c>
      <c r="D32" s="4">
        <v>1235000</v>
      </c>
      <c r="E32" s="31">
        <v>100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113.45" customHeight="1" x14ac:dyDescent="0.25">
      <c r="A33" s="3" t="s">
        <v>80</v>
      </c>
      <c r="B33" s="11" t="s">
        <v>83</v>
      </c>
      <c r="C33" s="4">
        <f>466400+141900</f>
        <v>608300</v>
      </c>
      <c r="D33" s="4">
        <v>608300</v>
      </c>
      <c r="E33" s="31">
        <v>100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70.900000000000006" customHeight="1" x14ac:dyDescent="0.25">
      <c r="A34" s="3" t="s">
        <v>81</v>
      </c>
      <c r="B34" s="11" t="s">
        <v>86</v>
      </c>
      <c r="C34" s="4">
        <v>447475</v>
      </c>
      <c r="D34" s="4">
        <v>447475</v>
      </c>
      <c r="E34" s="31">
        <v>100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43.25" customHeight="1" x14ac:dyDescent="0.25">
      <c r="A35" s="3" t="s">
        <v>85</v>
      </c>
      <c r="B35" s="11" t="s">
        <v>87</v>
      </c>
      <c r="C35" s="4">
        <v>476203.15</v>
      </c>
      <c r="D35" s="4">
        <v>476203.15</v>
      </c>
      <c r="E35" s="31">
        <v>100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99" customHeight="1" x14ac:dyDescent="0.25">
      <c r="A36" s="3" t="s">
        <v>88</v>
      </c>
      <c r="B36" s="11" t="s">
        <v>90</v>
      </c>
      <c r="C36" s="4">
        <v>35360</v>
      </c>
      <c r="D36" s="4">
        <v>35360</v>
      </c>
      <c r="E36" s="31">
        <v>100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142.5" customHeight="1" x14ac:dyDescent="0.25">
      <c r="A37" s="3" t="s">
        <v>89</v>
      </c>
      <c r="B37" s="11" t="s">
        <v>94</v>
      </c>
      <c r="C37" s="4">
        <v>375000</v>
      </c>
      <c r="D37" s="4">
        <v>375000</v>
      </c>
      <c r="E37" s="31">
        <v>100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14.75" customHeight="1" x14ac:dyDescent="0.25">
      <c r="A38" s="3" t="s">
        <v>91</v>
      </c>
      <c r="B38" s="11" t="s">
        <v>92</v>
      </c>
      <c r="C38" s="4">
        <v>1999900</v>
      </c>
      <c r="D38" s="4">
        <v>1996546.5</v>
      </c>
      <c r="E38" s="31">
        <v>99.8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114.75" customHeight="1" x14ac:dyDescent="0.25">
      <c r="A39" s="3" t="s">
        <v>93</v>
      </c>
      <c r="B39" s="11" t="s">
        <v>96</v>
      </c>
      <c r="C39" s="4">
        <v>830000</v>
      </c>
      <c r="D39" s="4">
        <v>830000</v>
      </c>
      <c r="E39" s="31">
        <v>100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99" customHeight="1" x14ac:dyDescent="0.25">
      <c r="A40" s="3" t="s">
        <v>95</v>
      </c>
      <c r="B40" s="11" t="s">
        <v>98</v>
      </c>
      <c r="C40" s="4">
        <v>500000</v>
      </c>
      <c r="D40" s="4">
        <v>500000</v>
      </c>
      <c r="E40" s="31">
        <v>100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21.5" customHeight="1" x14ac:dyDescent="0.25">
      <c r="A41" s="3" t="s">
        <v>97</v>
      </c>
      <c r="B41" s="11" t="s">
        <v>100</v>
      </c>
      <c r="C41" s="4">
        <v>100000</v>
      </c>
      <c r="D41" s="4">
        <v>100000</v>
      </c>
      <c r="E41" s="31">
        <v>100</v>
      </c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21.5" customHeight="1" x14ac:dyDescent="0.25">
      <c r="A42" s="3" t="s">
        <v>99</v>
      </c>
      <c r="B42" s="11" t="s">
        <v>103</v>
      </c>
      <c r="C42" s="4">
        <v>128600</v>
      </c>
      <c r="D42" s="4">
        <v>128600</v>
      </c>
      <c r="E42" s="31">
        <v>100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8.25" customHeight="1" x14ac:dyDescent="0.25">
      <c r="A43" s="3" t="s">
        <v>101</v>
      </c>
      <c r="B43" s="11" t="s">
        <v>104</v>
      </c>
      <c r="C43" s="4">
        <v>186600</v>
      </c>
      <c r="D43" s="4">
        <v>186600</v>
      </c>
      <c r="E43" s="31">
        <v>100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85.5" customHeight="1" x14ac:dyDescent="0.25">
      <c r="A44" s="3" t="s">
        <v>102</v>
      </c>
      <c r="B44" s="11" t="s">
        <v>106</v>
      </c>
      <c r="C44" s="4">
        <v>516300</v>
      </c>
      <c r="D44" s="4">
        <v>516300</v>
      </c>
      <c r="E44" s="31">
        <v>100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s="29" customFormat="1" ht="137.25" customHeight="1" x14ac:dyDescent="0.25">
      <c r="A45" s="3" t="s">
        <v>105</v>
      </c>
      <c r="B45" s="11" t="s">
        <v>108</v>
      </c>
      <c r="C45" s="4">
        <v>315640.09999999998</v>
      </c>
      <c r="D45" s="4">
        <v>315640.09999999998</v>
      </c>
      <c r="E45" s="31">
        <v>100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s="29" customFormat="1" ht="162" customHeight="1" x14ac:dyDescent="0.25">
      <c r="A46" s="3" t="s">
        <v>107</v>
      </c>
      <c r="B46" s="11" t="s">
        <v>109</v>
      </c>
      <c r="C46" s="4">
        <v>458700</v>
      </c>
      <c r="D46" s="4">
        <v>458700</v>
      </c>
      <c r="E46" s="31">
        <v>100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s="28" customFormat="1" x14ac:dyDescent="0.25">
      <c r="A47" s="5">
        <v>3</v>
      </c>
      <c r="B47" s="30" t="s">
        <v>8</v>
      </c>
      <c r="C47" s="17">
        <f>C48+C49+C50+C51+C52+C53+C54+C55+C56+C57+C58+C59+C60+C61+C62+C63+C64+C65+C66+C67</f>
        <v>224739657.27000001</v>
      </c>
      <c r="D47" s="17">
        <f>D48+D49+D50+D51+D52+D53+D54+D55+D56+D57+D58+D59+D60+D61+D62+D63+D64+D65+D66+D67</f>
        <v>220028249.34000003</v>
      </c>
      <c r="E47" s="32">
        <v>97.9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ht="103.5" customHeight="1" x14ac:dyDescent="0.25">
      <c r="A48" s="3" t="s">
        <v>9</v>
      </c>
      <c r="B48" s="10" t="s">
        <v>37</v>
      </c>
      <c r="C48" s="4">
        <v>2300</v>
      </c>
      <c r="D48" s="4">
        <v>0</v>
      </c>
      <c r="E48" s="31">
        <f t="shared" ref="E48" si="1">D48/C48</f>
        <v>0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ht="213" customHeight="1" x14ac:dyDescent="0.25">
      <c r="A49" s="3" t="s">
        <v>10</v>
      </c>
      <c r="B49" s="10" t="s">
        <v>38</v>
      </c>
      <c r="C49" s="4">
        <f>730100-16500</f>
        <v>713600</v>
      </c>
      <c r="D49" s="4">
        <v>709500.98</v>
      </c>
      <c r="E49" s="31">
        <v>99.4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ht="138.75" customHeight="1" x14ac:dyDescent="0.25">
      <c r="A50" s="3" t="s">
        <v>11</v>
      </c>
      <c r="B50" s="15" t="s">
        <v>39</v>
      </c>
      <c r="C50" s="4">
        <v>3430500</v>
      </c>
      <c r="D50" s="4">
        <v>3021264.63</v>
      </c>
      <c r="E50" s="31">
        <v>88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ht="216.75" customHeight="1" x14ac:dyDescent="0.25">
      <c r="A51" s="3" t="s">
        <v>12</v>
      </c>
      <c r="B51" s="13" t="s">
        <v>40</v>
      </c>
      <c r="C51" s="4">
        <v>73829700</v>
      </c>
      <c r="D51" s="4">
        <v>73829700</v>
      </c>
      <c r="E51" s="31">
        <v>100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ht="221.25" customHeight="1" x14ac:dyDescent="0.25">
      <c r="A52" s="3" t="s">
        <v>13</v>
      </c>
      <c r="B52" s="13" t="s">
        <v>41</v>
      </c>
      <c r="C52" s="4">
        <v>11679200</v>
      </c>
      <c r="D52" s="4">
        <v>11679200</v>
      </c>
      <c r="E52" s="31">
        <v>100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ht="139.5" customHeight="1" x14ac:dyDescent="0.25">
      <c r="A53" s="3" t="s">
        <v>14</v>
      </c>
      <c r="B53" s="10" t="s">
        <v>42</v>
      </c>
      <c r="C53" s="4">
        <v>4188300</v>
      </c>
      <c r="D53" s="4">
        <v>4186715.3</v>
      </c>
      <c r="E53" s="31">
        <v>99.9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ht="233.25" customHeight="1" x14ac:dyDescent="0.25">
      <c r="A54" s="3" t="s">
        <v>27</v>
      </c>
      <c r="B54" s="13" t="s">
        <v>43</v>
      </c>
      <c r="C54" s="4">
        <v>53786000</v>
      </c>
      <c r="D54" s="4">
        <v>51462566.590000004</v>
      </c>
      <c r="E54" s="31">
        <v>95.7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ht="229.5" customHeight="1" x14ac:dyDescent="0.25">
      <c r="A55" s="3" t="s">
        <v>29</v>
      </c>
      <c r="B55" s="13" t="s">
        <v>44</v>
      </c>
      <c r="C55" s="4">
        <v>26445500</v>
      </c>
      <c r="D55" s="4">
        <v>26445500</v>
      </c>
      <c r="E55" s="31">
        <v>100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ht="147.75" customHeight="1" x14ac:dyDescent="0.25">
      <c r="A56" s="3" t="s">
        <v>15</v>
      </c>
      <c r="B56" s="15" t="s">
        <v>45</v>
      </c>
      <c r="C56" s="4">
        <f>2209600-450481.95</f>
        <v>1759118.05</v>
      </c>
      <c r="D56" s="4">
        <v>1759118.05</v>
      </c>
      <c r="E56" s="31">
        <v>100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ht="180.75" customHeight="1" x14ac:dyDescent="0.25">
      <c r="A57" s="3" t="s">
        <v>16</v>
      </c>
      <c r="B57" s="15" t="s">
        <v>46</v>
      </c>
      <c r="C57" s="4">
        <v>34306862.5</v>
      </c>
      <c r="D57" s="4">
        <v>34233362.5</v>
      </c>
      <c r="E57" s="31">
        <v>99.8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ht="236.25" x14ac:dyDescent="0.25">
      <c r="A58" s="3" t="s">
        <v>17</v>
      </c>
      <c r="B58" s="10" t="s">
        <v>47</v>
      </c>
      <c r="C58" s="4">
        <v>5908900</v>
      </c>
      <c r="D58" s="4">
        <v>5908900</v>
      </c>
      <c r="E58" s="31">
        <v>100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ht="132" customHeight="1" x14ac:dyDescent="0.25">
      <c r="A59" s="3" t="s">
        <v>18</v>
      </c>
      <c r="B59" s="10" t="s">
        <v>48</v>
      </c>
      <c r="C59" s="4">
        <v>1280100</v>
      </c>
      <c r="D59" s="4">
        <v>1087824.27</v>
      </c>
      <c r="E59" s="31">
        <v>85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ht="115.5" customHeight="1" x14ac:dyDescent="0.25">
      <c r="A60" s="3" t="s">
        <v>19</v>
      </c>
      <c r="B60" s="10" t="s">
        <v>49</v>
      </c>
      <c r="C60" s="4">
        <v>20600</v>
      </c>
      <c r="D60" s="4">
        <v>16529.48</v>
      </c>
      <c r="E60" s="31">
        <v>80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ht="150.75" customHeight="1" x14ac:dyDescent="0.25">
      <c r="A61" s="3" t="s">
        <v>20</v>
      </c>
      <c r="B61" s="10" t="s">
        <v>50</v>
      </c>
      <c r="C61" s="4">
        <v>44400</v>
      </c>
      <c r="D61" s="4">
        <v>37460.519999999997</v>
      </c>
      <c r="E61" s="31">
        <v>84.2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ht="115.5" customHeight="1" x14ac:dyDescent="0.25">
      <c r="A62" s="3" t="s">
        <v>21</v>
      </c>
      <c r="B62" s="10" t="s">
        <v>51</v>
      </c>
      <c r="C62" s="4">
        <v>467700</v>
      </c>
      <c r="D62" s="4">
        <v>467699.55</v>
      </c>
      <c r="E62" s="31">
        <v>100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ht="96" customHeight="1" x14ac:dyDescent="0.25">
      <c r="A63" s="3" t="s">
        <v>22</v>
      </c>
      <c r="B63" s="10" t="s">
        <v>52</v>
      </c>
      <c r="C63" s="4">
        <v>81400</v>
      </c>
      <c r="D63" s="4">
        <v>81400</v>
      </c>
      <c r="E63" s="31">
        <v>100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ht="183" customHeight="1" x14ac:dyDescent="0.25">
      <c r="A64" s="3" t="s">
        <v>28</v>
      </c>
      <c r="B64" s="10" t="s">
        <v>53</v>
      </c>
      <c r="C64" s="4">
        <v>502600</v>
      </c>
      <c r="D64" s="4">
        <v>391151.75</v>
      </c>
      <c r="E64" s="31">
        <v>77.8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ht="166.5" customHeight="1" x14ac:dyDescent="0.25">
      <c r="A65" s="3" t="s">
        <v>30</v>
      </c>
      <c r="B65" s="15" t="s">
        <v>54</v>
      </c>
      <c r="C65" s="4">
        <v>9110</v>
      </c>
      <c r="D65" s="4">
        <v>9110</v>
      </c>
      <c r="E65" s="31">
        <v>100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ht="114" customHeight="1" x14ac:dyDescent="0.25">
      <c r="A66" s="3" t="s">
        <v>31</v>
      </c>
      <c r="B66" s="15" t="s">
        <v>55</v>
      </c>
      <c r="C66" s="4">
        <v>6183716.7199999997</v>
      </c>
      <c r="D66" s="4">
        <v>4639645.72</v>
      </c>
      <c r="E66" s="31">
        <v>75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ht="111" customHeight="1" x14ac:dyDescent="0.25">
      <c r="A67" s="3" t="s">
        <v>32</v>
      </c>
      <c r="B67" s="16" t="s">
        <v>84</v>
      </c>
      <c r="C67" s="4">
        <v>100050</v>
      </c>
      <c r="D67" s="4">
        <v>61600</v>
      </c>
      <c r="E67" s="31">
        <v>61.6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x14ac:dyDescent="0.25">
      <c r="A68" s="5">
        <v>4</v>
      </c>
      <c r="B68" s="9" t="s">
        <v>23</v>
      </c>
      <c r="C68" s="6">
        <f>C69+C70</f>
        <v>1893630</v>
      </c>
      <c r="D68" s="6">
        <f>D69+D70</f>
        <v>1893630</v>
      </c>
      <c r="E68" s="32">
        <f>E69</f>
        <v>100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ht="114" customHeight="1" x14ac:dyDescent="0.25">
      <c r="A69" s="3" t="s">
        <v>24</v>
      </c>
      <c r="B69" s="15" t="s">
        <v>56</v>
      </c>
      <c r="C69" s="4">
        <f>2500-300</f>
        <v>2200</v>
      </c>
      <c r="D69" s="4">
        <v>2200</v>
      </c>
      <c r="E69" s="31">
        <v>100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71.6" customHeight="1" x14ac:dyDescent="0.25">
      <c r="A70" s="3" t="s">
        <v>110</v>
      </c>
      <c r="B70" s="15" t="s">
        <v>111</v>
      </c>
      <c r="C70" s="4">
        <v>1891430</v>
      </c>
      <c r="D70" s="4">
        <v>1891430</v>
      </c>
      <c r="E70" s="31">
        <v>100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2" customFormat="1" x14ac:dyDescent="0.25">
      <c r="A71" s="5"/>
      <c r="B71" s="9" t="s">
        <v>25</v>
      </c>
      <c r="C71" s="6">
        <f>C15+C17+C47+C68</f>
        <v>361180120.95000005</v>
      </c>
      <c r="D71" s="6">
        <f>D68+D47+D17+D15</f>
        <v>355130467.67000008</v>
      </c>
      <c r="E71" s="32">
        <v>98.3</v>
      </c>
    </row>
    <row r="72" spans="1:142" x14ac:dyDescent="0.25"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x14ac:dyDescent="0.25"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x14ac:dyDescent="0.25"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x14ac:dyDescent="0.25"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x14ac:dyDescent="0.25"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x14ac:dyDescent="0.25"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x14ac:dyDescent="0.25"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x14ac:dyDescent="0.25"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x14ac:dyDescent="0.25"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47:142" x14ac:dyDescent="0.25"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47:142" x14ac:dyDescent="0.25"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47:142" x14ac:dyDescent="0.25"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47:142" x14ac:dyDescent="0.25"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47:142" x14ac:dyDescent="0.25"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47:142" x14ac:dyDescent="0.25"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47:142" x14ac:dyDescent="0.25"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47:142" x14ac:dyDescent="0.25"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47:142" x14ac:dyDescent="0.25"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47:142" x14ac:dyDescent="0.25"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47:142" x14ac:dyDescent="0.25"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47:142" x14ac:dyDescent="0.25"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47:142" x14ac:dyDescent="0.25"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47:142" x14ac:dyDescent="0.25"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47:142" x14ac:dyDescent="0.25"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47:142" x14ac:dyDescent="0.25"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47:142" x14ac:dyDescent="0.25"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47:142" x14ac:dyDescent="0.25"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47:142" x14ac:dyDescent="0.25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47:142" x14ac:dyDescent="0.25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47:142" x14ac:dyDescent="0.25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47:142" x14ac:dyDescent="0.25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47:142" x14ac:dyDescent="0.25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47:142" x14ac:dyDescent="0.25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47:142" x14ac:dyDescent="0.25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47:142" x14ac:dyDescent="0.25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47:142" x14ac:dyDescent="0.25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47:142" x14ac:dyDescent="0.25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47:142" x14ac:dyDescent="0.25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47:142" x14ac:dyDescent="0.25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47:142" x14ac:dyDescent="0.25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47:142" x14ac:dyDescent="0.25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25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25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25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25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25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25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25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25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25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25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25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25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25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25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25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25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25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25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25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25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25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25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25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25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25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25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25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25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25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25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25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25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25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25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25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25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25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25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25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25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25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25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25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25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25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25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25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25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25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25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25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25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25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25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25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25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25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25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25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25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25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25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25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25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25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25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25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25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25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25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25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25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25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25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25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25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25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25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25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25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25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25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25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25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25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25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25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25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25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25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25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25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25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25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25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25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25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25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25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25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25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25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25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25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25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25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25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25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25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25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25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25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25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25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25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25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25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25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25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25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25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25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25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25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25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25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25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25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25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25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25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25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25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25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25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25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25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25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25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25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25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25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25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25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25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25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25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25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25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25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25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25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</sheetData>
  <mergeCells count="2">
    <mergeCell ref="A12:E12"/>
    <mergeCell ref="D1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2017-06-30T07:06:34Z</dcterms:modified>
</cp:coreProperties>
</file>