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90" windowWidth="14940" windowHeight="9030"/>
  </bookViews>
  <sheets>
    <sheet name="ДЧБ" sheetId="1" r:id="rId1"/>
  </sheets>
  <definedNames>
    <definedName name="_xlnm._FilterDatabase" localSheetId="0" hidden="1">ДЧБ!$G$3:$G$175</definedName>
    <definedName name="_xlnm.Print_Area" localSheetId="0">ДЧБ!$A$2:$O$175</definedName>
  </definedNames>
  <calcPr calcId="145621"/>
</workbook>
</file>

<file path=xl/calcChain.xml><?xml version="1.0" encoding="utf-8"?>
<calcChain xmlns="http://schemas.openxmlformats.org/spreadsheetml/2006/main">
  <c r="L149" i="1" l="1"/>
  <c r="L127" i="1"/>
  <c r="L115" i="1" l="1"/>
  <c r="L112" i="1" s="1"/>
  <c r="L111" i="1" s="1"/>
  <c r="L110" i="1" s="1"/>
  <c r="L142" i="1" l="1"/>
  <c r="N119" i="1" l="1"/>
  <c r="M119" i="1"/>
  <c r="L173" i="1" l="1"/>
  <c r="L162" i="1"/>
  <c r="L145" i="1"/>
  <c r="L165" i="1" l="1"/>
  <c r="N94" i="1" l="1"/>
  <c r="M94" i="1"/>
  <c r="L94" i="1"/>
  <c r="N21" i="1"/>
  <c r="M21" i="1"/>
  <c r="L21" i="1"/>
  <c r="N102" i="1"/>
  <c r="N101" i="1" s="1"/>
  <c r="M102" i="1"/>
  <c r="M101" i="1" s="1"/>
  <c r="L102" i="1"/>
  <c r="L101" i="1" s="1"/>
  <c r="N99" i="1"/>
  <c r="M99" i="1"/>
  <c r="L99" i="1"/>
  <c r="N97" i="1"/>
  <c r="M97" i="1"/>
  <c r="L97" i="1"/>
  <c r="N92" i="1"/>
  <c r="M92" i="1"/>
  <c r="L92" i="1"/>
  <c r="N89" i="1"/>
  <c r="M89" i="1"/>
  <c r="L89" i="1"/>
  <c r="N87" i="1"/>
  <c r="M87" i="1"/>
  <c r="L87" i="1"/>
  <c r="N85" i="1"/>
  <c r="M85" i="1"/>
  <c r="L85" i="1"/>
  <c r="N82" i="1"/>
  <c r="M82" i="1"/>
  <c r="L82" i="1"/>
  <c r="N79" i="1"/>
  <c r="N78" i="1" s="1"/>
  <c r="M79" i="1"/>
  <c r="M78" i="1" s="1"/>
  <c r="L79" i="1"/>
  <c r="L78" i="1" s="1"/>
  <c r="N76" i="1"/>
  <c r="N75" i="1" s="1"/>
  <c r="M76" i="1"/>
  <c r="M75" i="1" s="1"/>
  <c r="L76" i="1"/>
  <c r="L75" i="1" s="1"/>
  <c r="N72" i="1"/>
  <c r="N71" i="1" s="1"/>
  <c r="M72" i="1"/>
  <c r="M71" i="1" s="1"/>
  <c r="L72" i="1"/>
  <c r="L71" i="1" s="1"/>
  <c r="N69" i="1"/>
  <c r="N68" i="1" s="1"/>
  <c r="M69" i="1"/>
  <c r="M68" i="1" s="1"/>
  <c r="L69" i="1"/>
  <c r="L68" i="1" s="1"/>
  <c r="N62" i="1"/>
  <c r="N61" i="1" s="1"/>
  <c r="M62" i="1"/>
  <c r="M61" i="1" s="1"/>
  <c r="L62" i="1"/>
  <c r="L61" i="1" s="1"/>
  <c r="N59" i="1"/>
  <c r="N58" i="1" s="1"/>
  <c r="M59" i="1"/>
  <c r="M58" i="1" s="1"/>
  <c r="L59" i="1"/>
  <c r="L58" i="1" s="1"/>
  <c r="N56" i="1"/>
  <c r="M56" i="1"/>
  <c r="L56" i="1"/>
  <c r="L54" i="1"/>
  <c r="N54" i="1"/>
  <c r="N53" i="1" s="1"/>
  <c r="M54" i="1"/>
  <c r="N50" i="1"/>
  <c r="N49" i="1" s="1"/>
  <c r="N48" i="1" s="1"/>
  <c r="M50" i="1"/>
  <c r="M49" i="1" s="1"/>
  <c r="M48" i="1" s="1"/>
  <c r="L50" i="1"/>
  <c r="L49" i="1" s="1"/>
  <c r="L48" i="1" s="1"/>
  <c r="N46" i="1"/>
  <c r="N45" i="1" s="1"/>
  <c r="M46" i="1"/>
  <c r="M45" i="1" s="1"/>
  <c r="L46" i="1"/>
  <c r="L45" i="1" s="1"/>
  <c r="N38" i="1"/>
  <c r="M38" i="1"/>
  <c r="L38" i="1"/>
  <c r="N35" i="1"/>
  <c r="M35" i="1"/>
  <c r="L35" i="1"/>
  <c r="N33" i="1"/>
  <c r="M33" i="1"/>
  <c r="L33" i="1"/>
  <c r="N27" i="1"/>
  <c r="N26" i="1" s="1"/>
  <c r="M27" i="1"/>
  <c r="M26" i="1" s="1"/>
  <c r="L27" i="1"/>
  <c r="L26" i="1" s="1"/>
  <c r="N19" i="1"/>
  <c r="N18" i="1" s="1"/>
  <c r="M19" i="1"/>
  <c r="M18" i="1" s="1"/>
  <c r="L19" i="1"/>
  <c r="N153" i="1"/>
  <c r="N152" i="1" s="1"/>
  <c r="M153" i="1"/>
  <c r="M152" i="1" s="1"/>
  <c r="L153" i="1"/>
  <c r="L152" i="1" s="1"/>
  <c r="N127" i="1"/>
  <c r="N126" i="1" s="1"/>
  <c r="M127" i="1"/>
  <c r="M126" i="1" s="1"/>
  <c r="L126" i="1"/>
  <c r="N149" i="1"/>
  <c r="N148" i="1" s="1"/>
  <c r="M149" i="1"/>
  <c r="M148" i="1" s="1"/>
  <c r="L148" i="1"/>
  <c r="N122" i="1"/>
  <c r="M122" i="1"/>
  <c r="L122" i="1"/>
  <c r="L121" i="1" l="1"/>
  <c r="N32" i="1"/>
  <c r="M81" i="1"/>
  <c r="M17" i="1"/>
  <c r="L81" i="1"/>
  <c r="N81" i="1"/>
  <c r="L74" i="1"/>
  <c r="N17" i="1"/>
  <c r="N74" i="1"/>
  <c r="M74" i="1"/>
  <c r="N67" i="1"/>
  <c r="M67" i="1"/>
  <c r="L67" i="1"/>
  <c r="N52" i="1"/>
  <c r="M53" i="1"/>
  <c r="M52" i="1" s="1"/>
  <c r="L32" i="1"/>
  <c r="M32" i="1"/>
  <c r="N142" i="1"/>
  <c r="M142" i="1"/>
  <c r="N112" i="1"/>
  <c r="M112" i="1"/>
  <c r="M108" i="1"/>
  <c r="M107" i="1" s="1"/>
  <c r="M106" i="1" s="1"/>
  <c r="N108" i="1"/>
  <c r="N107" i="1" s="1"/>
  <c r="N106" i="1" s="1"/>
  <c r="L108" i="1"/>
  <c r="L107" i="1" s="1"/>
  <c r="L106" i="1" s="1"/>
  <c r="L105" i="1" s="1"/>
  <c r="L53" i="1" l="1"/>
  <c r="L52" i="1" s="1"/>
  <c r="M157" i="1" l="1"/>
  <c r="N157" i="1"/>
  <c r="L157" i="1"/>
  <c r="M165" i="1"/>
  <c r="N165" i="1"/>
  <c r="L18" i="1" l="1"/>
  <c r="L17" i="1" s="1"/>
  <c r="N171" i="1"/>
  <c r="M171" i="1"/>
  <c r="L171" i="1"/>
  <c r="N169" i="1"/>
  <c r="N168" i="1" s="1"/>
  <c r="M169" i="1"/>
  <c r="M168" i="1" s="1"/>
  <c r="L169" i="1"/>
  <c r="L168" i="1" s="1"/>
  <c r="K171" i="1"/>
  <c r="K169" i="1"/>
  <c r="K168" i="1" s="1"/>
  <c r="N145" i="1" l="1"/>
  <c r="M145" i="1"/>
  <c r="M111" i="1"/>
  <c r="M110" i="1" s="1"/>
  <c r="N111" i="1"/>
  <c r="N110" i="1" s="1"/>
  <c r="M156" i="1"/>
  <c r="M155" i="1" s="1"/>
  <c r="N156" i="1"/>
  <c r="N155" i="1" s="1"/>
  <c r="L156" i="1"/>
  <c r="L155" i="1" s="1"/>
  <c r="K156" i="1"/>
  <c r="K155" i="1" s="1"/>
  <c r="M121" i="1" l="1"/>
  <c r="M105" i="1" s="1"/>
  <c r="M144" i="1"/>
  <c r="N121" i="1"/>
  <c r="N105" i="1" s="1"/>
  <c r="N144" i="1"/>
  <c r="L144" i="1" l="1"/>
  <c r="M41" i="1"/>
  <c r="N41" i="1"/>
  <c r="L41" i="1"/>
  <c r="M43" i="1"/>
  <c r="N43" i="1"/>
  <c r="L43" i="1"/>
  <c r="M40" i="1" l="1"/>
  <c r="M37" i="1" s="1"/>
  <c r="M16" i="1" s="1"/>
  <c r="L40" i="1"/>
  <c r="L37" i="1" s="1"/>
  <c r="L16" i="1" s="1"/>
  <c r="N40" i="1"/>
  <c r="N37" i="1" s="1"/>
  <c r="N16" i="1" s="1"/>
  <c r="M164" i="1"/>
  <c r="M104" i="1" s="1"/>
  <c r="N164" i="1"/>
  <c r="N104" i="1" s="1"/>
  <c r="L164" i="1"/>
  <c r="L104" i="1" s="1"/>
  <c r="L175" i="1" l="1"/>
  <c r="M175" i="1"/>
  <c r="N175" i="1"/>
</calcChain>
</file>

<file path=xl/sharedStrings.xml><?xml version="1.0" encoding="utf-8"?>
<sst xmlns="http://schemas.openxmlformats.org/spreadsheetml/2006/main" count="1719" uniqueCount="417">
  <si>
    <t>КВД</t>
  </si>
  <si>
    <t>Наименование КВД</t>
  </si>
  <si>
    <t>КОСГУ</t>
  </si>
  <si>
    <t>Итого</t>
  </si>
  <si>
    <t>1.00.00.00.0.00.0.000</t>
  </si>
  <si>
    <t>НАЛОГОВЫЕ И НЕНАЛОГОВЫЕ ДОХОДЫ</t>
  </si>
  <si>
    <t>0.0.0</t>
  </si>
  <si>
    <t>1.01.00.00.0.00.0.000</t>
  </si>
  <si>
    <t>НАЛОГИ НА ПРИБЫЛЬ, ДОХОДЫ</t>
  </si>
  <si>
    <t>1.01.01.00.0.00.0.000</t>
  </si>
  <si>
    <t>Налог на прибыль организаций</t>
  </si>
  <si>
    <t>1.01.01.01.0.00.0.000</t>
  </si>
  <si>
    <t>Налог на прибыль организаций, зачисляемый в бюджеты бюджетной системы Российской Федерации по соответствующим ставкам</t>
  </si>
  <si>
    <t>1.01.01.01.2.02.0.000</t>
  </si>
  <si>
    <t>Налог на прибыль организаций, зачисляемый в бюджеты субъектов Российской Федерации</t>
  </si>
  <si>
    <t>1.1.0</t>
  </si>
  <si>
    <t>1.01.02.00.0.01.0.000</t>
  </si>
  <si>
    <t>Налог на доходы физических лиц</t>
  </si>
  <si>
    <t>1.01.02.01.0.01.0.000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</si>
  <si>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</si>
  <si>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1.01.02.02.0.01.0.000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</si>
  <si>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</si>
  <si>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1.01.02.03.0.01.0.000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</si>
  <si>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</si>
  <si>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1.03.00.00.0.00.0.000</t>
  </si>
  <si>
    <t>НАЛОГИ НА ТОВАРЫ (РАБОТЫ, УСЛУГИ), РЕАЛИЗУЕМЫЕ НА ТЕРРИТОРИИ РОССИЙСКОЙ ФЕДЕРАЦИИ</t>
  </si>
  <si>
    <t>1.03.02.00.0.01.0.000</t>
  </si>
  <si>
    <t>Акцизы по подакцизным товарам (продукции), производимым на территории Российской Федерации</t>
  </si>
  <si>
    <t>1.03.02.23.0.01.0.000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</si>
  <si>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</si>
  <si>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1.03.02.24.0.01.0.000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</si>
  <si>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</si>
  <si>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1.03.02.25.0.01.0.000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</si>
  <si>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</si>
  <si>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1.03.02.26.0.01.0.000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</si>
  <si>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</si>
  <si>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1.05.00.00.0.00.0.000</t>
  </si>
  <si>
    <t>НАЛОГИ НА СОВОКУПНЫЙ ДОХОД</t>
  </si>
  <si>
    <t>1.05.02.00.0.02.0.000</t>
  </si>
  <si>
    <t>Единый налог на вмененный доход для отдельных видов деятельности</t>
  </si>
  <si>
    <t>1.05.02.01.0.02.0.000</t>
  </si>
  <si>
    <t>1.05.03.00.0.01.0.000</t>
  </si>
  <si>
    <t>Единый сельскохозяйственный налог</t>
  </si>
  <si>
    <t>1.05.03.01.0.01.0.000</t>
  </si>
  <si>
    <t>1.06.00.00.0.00.0.000</t>
  </si>
  <si>
    <t>НАЛОГИ НА ИМУЩЕСТВО</t>
  </si>
  <si>
    <t>1.06.01.00.0.00.0.000</t>
  </si>
  <si>
    <t>Налог на имущество физических лиц</t>
  </si>
  <si>
    <t>1.06.01.02.0.04.0.000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</si>
  <si>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</si>
  <si>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1.06.06.00.0.00.0.000</t>
  </si>
  <si>
    <t>Земельный налог</t>
  </si>
  <si>
    <t>1.06.06.01.0.00.0.000</t>
  </si>
  <si>
    <t>1.06.06.01.2.04.0.000</t>
  </si>
  <si>
    <t>1.06.06.02.0.00.0.000</t>
  </si>
  <si>
    <t>1.06.06.02.2.04.0.000</t>
  </si>
  <si>
    <t>1.08.00.00.0.00.0.000</t>
  </si>
  <si>
    <t>ГОСУДАРСТВЕННАЯ ПОШЛИНА</t>
  </si>
  <si>
    <t>1.08.03.00.0.01.0.000</t>
  </si>
  <si>
    <t>Государственная пошлина по делам, рассматриваемым в судах общей юрисдикции, мировыми судьями</t>
  </si>
  <si>
    <t>1.08.03.01.0.01.0.000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</si>
  <si>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</si>
  <si>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1.09.00.00.0.00.0.000</t>
  </si>
  <si>
    <t>ЗАДОЛЖЕННОСТЬ И ПЕРЕРАСЧЕТЫ ПО ОТМЕНЕННЫМ НАЛОГАМ, СБОРАМ И ИНЫМ ОБЯЗАТЕЛЬНЫМ ПЛАТЕЖАМ</t>
  </si>
  <si>
    <t>1.09.04.00.0.00.0.000</t>
  </si>
  <si>
    <t>Налоги на имущество</t>
  </si>
  <si>
    <t>1.09.04.05.0.00.0.000</t>
  </si>
  <si>
    <t>Земельный налог (по обязательствам, возникшим до 1 января 2006 года)</t>
  </si>
  <si>
    <t>1.09.04.05.2.04.0.000</t>
  </si>
  <si>
    <t>Земельный налог (по обязательствам, возникшим до 1 января 2006 года), мобилизуемый на территориях городских округов</t>
  </si>
  <si>
    <t>1.11.00.00.0.00.0.000</t>
  </si>
  <si>
    <t>ДОХОДЫ ОТ ИСПОЛЬЗОВАНИЯ ИМУЩЕСТВА, НАХОДЯЩЕГОСЯ В ГОСУДАРСТВЕННОЙ И МУНИЦИПАЛЬНОЙ СОБСТВЕННОСТИ</t>
  </si>
  <si>
    <t>1.11.05.00.0.00.0.000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</si>
  <si>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</si>
  <si>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1.11.05.01.0.00.0.000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</si>
  <si>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</si>
  <si>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1.11.05.01.2.04.0.000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</si>
  <si>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</si>
  <si>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1.2.0</t>
  </si>
  <si>
    <t>1.11.05.03.0.00.0.000</t>
  </si>
  <si>
    <t>1.11.05.03.4.04.0.000</t>
  </si>
  <si>
    <t>1.11.09.00.0.00.0.000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</si>
  <si>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</si>
  <si>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1.11.09.04.0.00.0.000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</si>
  <si>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</si>
  <si>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1.11.09.04.4.04.0.000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</si>
  <si>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</si>
  <si>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1.12.00.00.0.00.0.000</t>
  </si>
  <si>
    <t>ПЛАТЕЖИ ПРИ ПОЛЬЗОВАНИИ ПРИРОДНЫМИ РЕСУРСАМИ</t>
  </si>
  <si>
    <t>1.12.01.00.0.01.0.000</t>
  </si>
  <si>
    <t>Плата за негативное воздействие на окружающую среду</t>
  </si>
  <si>
    <t>1.12.01.01.0.01.0.000</t>
  </si>
  <si>
    <t>Плата за выбросы загрязняющих веществ в атмосферный воздух стационарными объектами</t>
  </si>
  <si>
    <t>1.12.01.02.0.01.0.000</t>
  </si>
  <si>
    <t>Плата за выбросы загрязняющих веществ в атмосферный воздух передвижными объектами</t>
  </si>
  <si>
    <t>1.12.01.03.0.01.0.000</t>
  </si>
  <si>
    <t>Плата за сбросы загрязняющих веществ в водные объекты</t>
  </si>
  <si>
    <t>1.12.01.04.0.01.0.000</t>
  </si>
  <si>
    <t>Плата за размещение отходов производства и потребления</t>
  </si>
  <si>
    <t>1.13.00.00.0.00.0.000</t>
  </si>
  <si>
    <t>ДОХОДЫ ОТ ОКАЗАНИЯ ПЛАТНЫХ УСЛУГ (РАБОТ) И КОМПЕНСАЦИИ ЗАТРАТ ГОСУДАРСТВА</t>
  </si>
  <si>
    <t>1.13.01.00.0.00.0.000</t>
  </si>
  <si>
    <t>Доходы от оказания платных услуг (работ)</t>
  </si>
  <si>
    <t>1.13.01.99.0.00.0.000</t>
  </si>
  <si>
    <t>Прочие доходы от оказания платных услуг (работ)</t>
  </si>
  <si>
    <t>1.13.01.99.4.04.0.000</t>
  </si>
  <si>
    <t>1.3.0</t>
  </si>
  <si>
    <t>1.13.02.00.0.00.0.000</t>
  </si>
  <si>
    <t>Доходы от компенсации затрат государства</t>
  </si>
  <si>
    <t>1.13.02.06.0.00.0.000</t>
  </si>
  <si>
    <t>Доходы, поступающие в порядке возмещения расходов, понесенных в связи с эксплуатацией имущества</t>
  </si>
  <si>
    <t>1.13.02.06.4.04.0.000</t>
  </si>
  <si>
    <t>Доходы, поступающие в порядке возмещения расходов, понесенных в связи с эксплуатацией  имущества городских округов</t>
  </si>
  <si>
    <t>1.14.00.00.0.00.0.000</t>
  </si>
  <si>
    <t>ДОХОДЫ ОТ ПРОДАЖИ МАТЕРИАЛЬНЫХ И НЕМАТЕРИАЛЬНЫХ АКТИВОВ</t>
  </si>
  <si>
    <t>1.14.02.00.0.00.0.000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</si>
  <si>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</si>
  <si>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1.14.02.04.0.04.0.000</t>
  </si>
  <si>
    <t>Доходы от реализации имущества, находящегося в собственности городских округов, в части реализации основных средств по указанному имуществу</t>
  </si>
  <si>
    <t>1.14.02.04.3.04.0.000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</si>
  <si>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</si>
  <si>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4.1.0</t>
  </si>
  <si>
    <t>1.14.06.00.0.00.0.000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</si>
  <si>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</si>
  <si>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1.14.06.01.0.00.0.000</t>
  </si>
  <si>
    <t>Доходы от продажи земельных участков, государственная собственность на которые не разграничена</t>
  </si>
  <si>
    <t>1.14.06.01.2.04.0.000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</si>
  <si>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</si>
  <si>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4.3.0</t>
  </si>
  <si>
    <t>1.16.00.00.0.00.0.000</t>
  </si>
  <si>
    <t>ШТРАФЫ, САНКЦИИ, ВОЗМЕЩЕНИЕ УЩЕРБА</t>
  </si>
  <si>
    <t>1.16.03.00.0.00.0.000</t>
  </si>
  <si>
    <t>Денежные взыскания (штрафы) за нарушение законодательства о налогах и сборах</t>
  </si>
  <si>
    <t>1.16.03.03.0.01.0.000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</si>
  <si>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</si>
  <si>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1.4.0</t>
  </si>
  <si>
    <t>1.16.06.00.0.01.0.000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</si>
  <si>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</si>
  <si>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1.16.08.00.0.01.0.000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</si>
  <si>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</si>
  <si>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1.16.08.01.0.01.0.000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</si>
  <si>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</si>
  <si>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1.16.21.00.0.00.0.000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</si>
  <si>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</si>
  <si>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1.16.21.04.0.04.0.000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</si>
  <si>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</si>
  <si>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1.16.25.00.0.00.0.000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</si>
  <si>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</si>
  <si>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1.16.25.06.0.01.0.000</t>
  </si>
  <si>
    <t>Денежные взыскания (штрафы) за нарушение земельного законодательства</t>
  </si>
  <si>
    <t>1.16.28.00.0.01.0.000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</si>
  <si>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</si>
  <si>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1.16.32.00.0.00.0.000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</si>
  <si>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</si>
  <si>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1.16.32.00.0.04.0.000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</si>
  <si>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</si>
  <si>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1.16.43.00.0.01.0.000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</si>
  <si>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</si>
  <si>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1.16.51.00.0.02.0.000</t>
  </si>
  <si>
    <t>Денежные взыскания (штрафы), установленные законами субъектов РФ за несоблюдение муниципальных правовых актов</t>
  </si>
  <si>
    <t>1.16.51.02.0.02.0.000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</si>
  <si>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</si>
  <si>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1.16.90.00.0.00.0.000</t>
  </si>
  <si>
    <t>Прочие поступления от денежных взысканий (штрафов) и иных сумм в возмещение ущерба</t>
  </si>
  <si>
    <t>1.16.90.04.0.04.0.000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</si>
  <si>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</si>
  <si>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1.17.00.00.0.00.0.000</t>
  </si>
  <si>
    <t>ПРОЧИЕ НЕНАЛОГОВЫЕ ДОХОДЫ</t>
  </si>
  <si>
    <t>1.17.05.00.0.00.0.000</t>
  </si>
  <si>
    <t>Прочие неналоговые доходы</t>
  </si>
  <si>
    <t>1.17.05.04.0.04.0.000</t>
  </si>
  <si>
    <t>Прочие неналоговые доходы бюджетов городских округов</t>
  </si>
  <si>
    <t>2.00.00.00.0.00.0.000</t>
  </si>
  <si>
    <t>БЕЗВОЗМЕЗДНЫЕ ПОСТУПЛЕНИЯ</t>
  </si>
  <si>
    <t>2.02.00.00.0.00.0.000</t>
  </si>
  <si>
    <t>БЕЗВОЗМЕЗДНЫЕ ПОСТУПЛЕНИЯ ОТ ДРУГИХ БЮДЖЕТОВ БЮДЖЕТНОЙ СИСТЕМЫ РОССИЙСКОЙ ФЕДЕРАЦИИ</t>
  </si>
  <si>
    <t>2.02.01.00.0.00.0.000</t>
  </si>
  <si>
    <t>Дотации бюджетам субъектов Российской Федерации и муниципальных образований</t>
  </si>
  <si>
    <t>2.02.01.00.1.00.0.000</t>
  </si>
  <si>
    <t>Дотации на выравнивание бюджетной обеспеченности</t>
  </si>
  <si>
    <t>2.02.01.00.1.04.0.000</t>
  </si>
  <si>
    <t>Дотации бюджетам городских округов на выравнивание бюджетной обеспеченности</t>
  </si>
  <si>
    <t>2.02.01.00.1.04.2.712</t>
  </si>
  <si>
    <t>1.5.1</t>
  </si>
  <si>
    <t>2.02.02.00.0.00.0.000</t>
  </si>
  <si>
    <t>Субсидии бюджетам бюджетной системы Российской Федерации (межбюджетные субсидии)</t>
  </si>
  <si>
    <t>2.02.02.99.9.00.0.000</t>
  </si>
  <si>
    <t>Прочие субсидии</t>
  </si>
  <si>
    <t>2.02.02.99.9.04.0.000</t>
  </si>
  <si>
    <t>Прочие субсидии бюджетам городских округов</t>
  </si>
  <si>
    <t>2.02.02.99.9.04.7.456</t>
  </si>
  <si>
    <t>2.02.02.99.9.04.7.511</t>
  </si>
  <si>
    <t>2.02.02.99.9.04.7.555</t>
  </si>
  <si>
    <t>Субвенции бюджетам субъектов Российской Федерации и муниципальных образований</t>
  </si>
  <si>
    <t>2.02.03.00.7.00.0.000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</si>
  <si>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</si>
  <si>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2.02.03.00.7.04.0.000</t>
  </si>
  <si>
    <t>2.02.03.02.4.00.0.000</t>
  </si>
  <si>
    <t>Субвенции местным бюджетам на выполнение передаваемых полномочий субъектов Российской Федерации</t>
  </si>
  <si>
    <t>2.02.03.02.4.04.0.000</t>
  </si>
  <si>
    <t>Субвенции бюджетам городских округов на выполнение передаваемых полномочий субъектов Российской Федерации</t>
  </si>
  <si>
    <t>2.02.03.02.4.04.0.151</t>
  </si>
  <si>
    <t>2.02.03.02.4.04.7.429</t>
  </si>
  <si>
    <t>2.02.03.02.4.04.7.513</t>
  </si>
  <si>
    <t>2.02.03.02.4.04.7.514</t>
  </si>
  <si>
    <t>2.02.03.02.4.04.7.518</t>
  </si>
  <si>
    <t>2.02.03.02.4.04.7.519</t>
  </si>
  <si>
    <t>2.02.03.02.4.04.7.552</t>
  </si>
  <si>
    <t>2.02.03.02.4.04.7.554</t>
  </si>
  <si>
    <t>2.02.03.02.4.04.7.564</t>
  </si>
  <si>
    <t>2.02.03.02.4.04.7.566</t>
  </si>
  <si>
    <t>2.02.03.02.4.04.7.604</t>
  </si>
  <si>
    <t>2.02.03.11.9.04.0.000</t>
  </si>
  <si>
    <t>2.02.03.11.9.04.8.000</t>
  </si>
  <si>
    <t>2.02.03.11.9.04.9.000</t>
  </si>
  <si>
    <t>2.02.04.00.0.00.0.000</t>
  </si>
  <si>
    <t>Иные межбюджетные трансферты</t>
  </si>
  <si>
    <t>2.02.04.02.5.00.0.000</t>
  </si>
  <si>
    <t>2.02.04.02.5.04.0.000</t>
  </si>
  <si>
    <t>2.07.00.00.0.00.0.000</t>
  </si>
  <si>
    <t>ПРОЧИЕ БЕЗВОЗМЕЗДНЫЕ ПОСТУПЛЕНИЯ</t>
  </si>
  <si>
    <t>2.07.04.00.0.04.0.000</t>
  </si>
  <si>
    <t>Прочие безвозмездные поступления в бюджеты городских округов</t>
  </si>
  <si>
    <t>1.8.0</t>
  </si>
  <si>
    <t>2.07.04.05.0.04.0.000</t>
  </si>
  <si>
    <t>Код классификации доходов бюджета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</si>
  <si>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</si>
  <si>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</si>
  <si>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</si>
  <si>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</si>
  <si>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</si>
  <si>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</si>
  <si>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</si>
  <si>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</si>
  <si>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</si>
  <si>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</si>
  <si>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</si>
  <si>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</si>
  <si>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</si>
  <si>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</si>
  <si>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</si>
  <si>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1</t>
  </si>
  <si>
    <t>00</t>
  </si>
  <si>
    <t>0000</t>
  </si>
  <si>
    <t>01</t>
  </si>
  <si>
    <t>182</t>
  </si>
  <si>
    <t>010</t>
  </si>
  <si>
    <t>012</t>
  </si>
  <si>
    <t>02</t>
  </si>
  <si>
    <t>110</t>
  </si>
  <si>
    <t>020</t>
  </si>
  <si>
    <t>030</t>
  </si>
  <si>
    <t>040</t>
  </si>
  <si>
    <t>100</t>
  </si>
  <si>
    <t>03</t>
  </si>
  <si>
    <t>230</t>
  </si>
  <si>
    <t>240</t>
  </si>
  <si>
    <t>250</t>
  </si>
  <si>
    <t>260</t>
  </si>
  <si>
    <t>05</t>
  </si>
  <si>
    <t>06</t>
  </si>
  <si>
    <t>04</t>
  </si>
  <si>
    <t>08</t>
  </si>
  <si>
    <t>09</t>
  </si>
  <si>
    <t>050</t>
  </si>
  <si>
    <t>052</t>
  </si>
  <si>
    <t>117</t>
  </si>
  <si>
    <t>11</t>
  </si>
  <si>
    <t>120</t>
  </si>
  <si>
    <t>044</t>
  </si>
  <si>
    <t>048</t>
  </si>
  <si>
    <t>12</t>
  </si>
  <si>
    <t>079</t>
  </si>
  <si>
    <t>13</t>
  </si>
  <si>
    <t>990</t>
  </si>
  <si>
    <t>994</t>
  </si>
  <si>
    <t>130</t>
  </si>
  <si>
    <t>060</t>
  </si>
  <si>
    <t>064</t>
  </si>
  <si>
    <t>14</t>
  </si>
  <si>
    <t>043</t>
  </si>
  <si>
    <t>410</t>
  </si>
  <si>
    <t>430</t>
  </si>
  <si>
    <t>16</t>
  </si>
  <si>
    <t>140</t>
  </si>
  <si>
    <t>25</t>
  </si>
  <si>
    <t>28</t>
  </si>
  <si>
    <t>43</t>
  </si>
  <si>
    <t>90</t>
  </si>
  <si>
    <t>17</t>
  </si>
  <si>
    <t>009</t>
  </si>
  <si>
    <t>001</t>
  </si>
  <si>
    <t>2712</t>
  </si>
  <si>
    <t>151</t>
  </si>
  <si>
    <t>999</t>
  </si>
  <si>
    <t>7456</t>
  </si>
  <si>
    <t>7511</t>
  </si>
  <si>
    <t>7555</t>
  </si>
  <si>
    <t>21</t>
  </si>
  <si>
    <t>32</t>
  </si>
  <si>
    <t>51</t>
  </si>
  <si>
    <t>10</t>
  </si>
  <si>
    <t>007</t>
  </si>
  <si>
    <t>024</t>
  </si>
  <si>
    <t>0151</t>
  </si>
  <si>
    <t>7429</t>
  </si>
  <si>
    <t>7513</t>
  </si>
  <si>
    <t>7514</t>
  </si>
  <si>
    <t>7518</t>
  </si>
  <si>
    <t>7519</t>
  </si>
  <si>
    <t>7552</t>
  </si>
  <si>
    <t>7554</t>
  </si>
  <si>
    <t>7564</t>
  </si>
  <si>
    <t>7566</t>
  </si>
  <si>
    <t>7588</t>
  </si>
  <si>
    <t>7604</t>
  </si>
  <si>
    <t>119</t>
  </si>
  <si>
    <t>8000</t>
  </si>
  <si>
    <t>9000</t>
  </si>
  <si>
    <t>025</t>
  </si>
  <si>
    <t>07</t>
  </si>
  <si>
    <t>180</t>
  </si>
  <si>
    <t xml:space="preserve">Межбюджетные трансферты, передаваемые бюджетам на комплектование книжных фондов библиотек муниципальных образований и государственных библиотек </t>
  </si>
  <si>
    <t>Приложение 4</t>
  </si>
  <si>
    <t>к решению Бородинского городского</t>
  </si>
  <si>
    <t>(руб.)</t>
  </si>
  <si>
    <t>ИТОГО ДОХОДОВ</t>
  </si>
  <si>
    <t>0275</t>
  </si>
  <si>
    <t>Прочие безвозмездные поступления в бюджеты городских округов (Средства родителей на оплату части стоимости путевки)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</si>
  <si>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</si>
  <si>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округовемым к объектам налогообложения, расположенным в границах городских округов</t>
  </si>
  <si>
    <t>042</t>
  </si>
  <si>
    <t>Земельный налог с физических лиц, обладающих земельным участком</t>
  </si>
  <si>
    <t>032</t>
  </si>
  <si>
    <t>Земельный налог с организаций, обладающих земельным участком</t>
  </si>
  <si>
    <t xml:space="preserve">2 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</si>
  <si>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</si>
  <si>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</si>
  <si>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</si>
  <si>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147</t>
  </si>
  <si>
    <t>18</t>
  </si>
  <si>
    <t>19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</si>
  <si>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</si>
  <si>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</si>
  <si>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</si>
  <si>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</si>
  <si>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</si>
  <si>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059</t>
  </si>
  <si>
    <t xml:space="preserve">Прочие безвозмездные поступления в бюджеты городских округов </t>
  </si>
  <si>
    <t>Дотации на выравнивание бюджетной обеспеченности поселений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</si>
  <si>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</si>
  <si>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</si>
  <si>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края» государственной программы Красноярского края «Развитие здравоохранения»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</si>
  <si>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</si>
  <si>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</si>
  <si>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детских оздоровительных лагерей и обратно (в соответствии с Законом края от 9 декабря 2010 года № 11-5393 «О социальной поддержке семей, имеющих детей,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</si>
  <si>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</si>
  <si>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</si>
  <si>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</si>
  <si>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</si>
  <si>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</si>
  <si>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</si>
  <si>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</si>
  <si>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</si>
  <si>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</si>
  <si>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</si>
  <si>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029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</si>
  <si>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</si>
  <si>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</si>
  <si>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</si>
  <si>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7409</t>
  </si>
  <si>
    <t>7408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</si>
  <si>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</si>
  <si>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</si>
  <si>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</si>
  <si>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7570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</si>
  <si>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</si>
  <si>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</si>
  <si>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</si>
  <si>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</si>
  <si>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Прочие субвенции</t>
  </si>
  <si>
    <t>Прочие субвенции бюджетам городских округов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</si>
  <si>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</si>
  <si>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"О бюджете города Бородино на 2016 год</t>
  </si>
  <si>
    <t>и плановый период 2017-2018 годы"</t>
  </si>
  <si>
    <t>Доходы бюджета города Бородино на 2016 год и плановый период 2017 - 2018 годов</t>
  </si>
  <si>
    <t>Бюджетные назначения 
2016  год</t>
  </si>
  <si>
    <t>Бюджетные назначения
 2017 год</t>
  </si>
  <si>
    <t>Бюджетные назначения
 2018  год</t>
  </si>
  <si>
    <t>Прочие доходы от оказания платных услуг (работ) получателями средств бюджетов городских округов (родительская плата)</t>
  </si>
  <si>
    <t>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</si>
  <si>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</si>
  <si>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</si>
  <si>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</si>
  <si>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013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</si>
  <si>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</si>
  <si>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</si>
  <si>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</si>
  <si>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074</t>
  </si>
  <si>
    <t>код группы подвида</t>
  </si>
  <si>
    <t>код аналитической группы подвида</t>
  </si>
  <si>
    <t xml:space="preserve">Совета депутатов от  22.12.2015 г.  № 2-25р                   </t>
  </si>
  <si>
    <t>7393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</si>
  <si>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</si>
  <si>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7394</t>
  </si>
  <si>
    <t>Субсидии бюджетам муниципальных образований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</si>
  <si>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7488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</si>
  <si>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</si>
  <si>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7492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</si>
  <si>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«Повышение безопасности дорожного движения в Красноярском крае» государственной программы Красноярского края «Развитие транспортной системы»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</si>
  <si>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</si>
  <si>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015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</si>
  <si>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</si>
  <si>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Возврат остатков субсидий, субвенций и иных межбюджетных трансфертов, имеющих целевое назначение, прошлых лет</t>
  </si>
  <si>
    <t xml:space="preserve">Приложение № 3  
к решению Бородинского городского   
Совета депутатов от 19.04.2016  №  4-55р
"О внесении изменений и дополнений  
в решение Бородинского городского Совета  
депутатов "О бюджете города Бородино на   
2016 год и плановый период 2017-2018 годов"  
</t>
  </si>
  <si>
    <t>1043</t>
  </si>
  <si>
    <t>Средства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в рамках непрограммных расходов отдельных органов исполнительной власти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</si>
</sst>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000000"/>
  </numFmts>
  <fonts count="28" x14ac:knownFonts="1">
    <font>
      <sz val="10"/>
      <name val="Arial"/>
    </font>
    <font>
      <b/>
      <sz val="11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4"/>
      <name val="Times New Roman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8"/>
      <name val="Arial Narrow"/>
      <family val="2"/>
      <charset val="204"/>
    </font>
    <font>
      <b/>
      <i/>
      <sz val="8"/>
      <name val="Arial Narrow"/>
      <family val="2"/>
      <charset val="204"/>
    </font>
    <font>
      <b/>
      <sz val="20"/>
      <name val="Times New Roman CYR"/>
      <family val="1"/>
      <charset val="204"/>
    </font>
    <font>
      <sz val="14"/>
      <name val="Times New Roman CYR"/>
      <family val="1"/>
      <charset val="204"/>
    </font>
    <font>
      <sz val="16"/>
      <name val="Times New Roman"/>
      <family val="1"/>
      <charset val="204"/>
    </font>
    <font>
      <b/>
      <sz val="14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i/>
      <sz val="14"/>
      <name val="Times New Roman CYR"/>
      <charset val="204"/>
    </font>
    <font>
      <i/>
      <sz val="14"/>
      <name val="Times New Roman CYR"/>
      <charset val="204"/>
    </font>
    <font>
      <b/>
      <sz val="12"/>
      <name val="Times New Roman"/>
      <family val="1"/>
      <charset val="204"/>
    </font>
    <font>
      <b/>
      <sz val="14"/>
      <name val="Times New Roman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4"/>
      <name val="Times New Roman CYR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3" fillId="0" borderId="0"/>
  </cellStyleXfs>
  <cellXfs count="94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5" fillId="0" borderId="1" xfId="0" applyNumberFormat="1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 textRotation="90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49" fontId="8" fillId="0" borderId="1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5" fontId="7" fillId="0" borderId="1" xfId="0" applyNumberFormat="1" applyFont="1" applyBorder="1" applyAlignment="1" applyProtection="1">
      <alignment horizontal="left" vertical="center" wrapText="1"/>
    </xf>
    <xf numFmtId="165" fontId="8" fillId="0" borderId="1" xfId="0" applyNumberFormat="1" applyFont="1" applyBorder="1" applyAlignment="1" applyProtection="1">
      <alignment horizontal="left" vertical="center" wrapText="1"/>
    </xf>
    <xf numFmtId="0" fontId="0" fillId="0" borderId="0" xfId="0" applyFill="1"/>
    <xf numFmtId="0" fontId="0" fillId="0" borderId="0" xfId="0" applyFill="1" applyAlignment="1">
      <alignment horizontal="right"/>
    </xf>
    <xf numFmtId="0" fontId="15" fillId="0" borderId="0" xfId="0" applyFont="1" applyFill="1" applyAlignment="1">
      <alignment horizontal="right"/>
    </xf>
    <xf numFmtId="0" fontId="16" fillId="0" borderId="1" xfId="0" applyFont="1" applyBorder="1"/>
    <xf numFmtId="49" fontId="7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" fontId="7" fillId="0" borderId="1" xfId="0" applyNumberFormat="1" applyFont="1" applyFill="1" applyBorder="1" applyAlignment="1" applyProtection="1">
      <alignment horizontal="right" vertical="center" wrapText="1"/>
    </xf>
    <xf numFmtId="49" fontId="7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4" fontId="15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right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 applyProtection="1">
      <alignment horizontal="left" vertical="center" wrapText="1"/>
    </xf>
    <xf numFmtId="4" fontId="18" fillId="0" borderId="1" xfId="0" applyNumberFormat="1" applyFont="1" applyFill="1" applyBorder="1" applyAlignment="1">
      <alignment horizontal="right" vertical="center"/>
    </xf>
    <xf numFmtId="4" fontId="19" fillId="0" borderId="1" xfId="0" applyNumberFormat="1" applyFont="1" applyFill="1" applyBorder="1" applyAlignment="1">
      <alignment horizontal="right" vertical="center"/>
    </xf>
    <xf numFmtId="4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 applyProtection="1">
      <alignment horizontal="left" vertical="center" wrapText="1"/>
    </xf>
    <xf numFmtId="49" fontId="7" fillId="0" borderId="1" xfId="0" applyNumberFormat="1" applyFont="1" applyFill="1" applyBorder="1" applyAlignment="1">
      <alignment horizontal="justify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165" fontId="8" fillId="0" borderId="1" xfId="0" applyNumberFormat="1" applyFont="1" applyFill="1" applyBorder="1" applyAlignment="1" applyProtection="1">
      <alignment horizontal="left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right" vertical="center" wrapText="1"/>
    </xf>
    <xf numFmtId="49" fontId="8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right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49" fontId="12" fillId="0" borderId="1" xfId="0" applyNumberFormat="1" applyFont="1" applyFill="1" applyBorder="1" applyAlignment="1" applyProtection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center" vertical="center" wrapText="1"/>
    </xf>
    <xf numFmtId="4" fontId="11" fillId="0" borderId="1" xfId="0" applyNumberFormat="1" applyFont="1" applyFill="1" applyBorder="1" applyAlignment="1" applyProtection="1">
      <alignment horizontal="right" vertical="center" wrapText="1"/>
    </xf>
    <xf numFmtId="0" fontId="16" fillId="0" borderId="1" xfId="0" applyFont="1" applyFill="1" applyBorder="1"/>
    <xf numFmtId="49" fontId="9" fillId="0" borderId="1" xfId="0" applyNumberFormat="1" applyFont="1" applyFill="1" applyBorder="1" applyAlignment="1" applyProtection="1">
      <alignment horizontal="center"/>
    </xf>
    <xf numFmtId="49" fontId="9" fillId="0" borderId="1" xfId="0" applyNumberFormat="1" applyFont="1" applyFill="1" applyBorder="1" applyAlignment="1" applyProtection="1">
      <alignment horizontal="left" vertical="center"/>
    </xf>
    <xf numFmtId="49" fontId="9" fillId="0" borderId="1" xfId="0" applyNumberFormat="1" applyFont="1" applyFill="1" applyBorder="1" applyAlignment="1" applyProtection="1">
      <alignment horizontal="center" vertical="center"/>
    </xf>
    <xf numFmtId="4" fontId="9" fillId="0" borderId="1" xfId="0" applyNumberFormat="1" applyFont="1" applyFill="1" applyBorder="1" applyAlignment="1" applyProtection="1">
      <alignment horizontal="right" vertical="center"/>
    </xf>
    <xf numFmtId="0" fontId="0" fillId="2" borderId="0" xfId="0" applyFill="1"/>
    <xf numFmtId="49" fontId="7" fillId="3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 applyProtection="1">
      <alignment horizontal="center" vertical="center" wrapText="1"/>
    </xf>
    <xf numFmtId="49" fontId="7" fillId="3" borderId="1" xfId="0" applyNumberFormat="1" applyFont="1" applyFill="1" applyBorder="1" applyAlignment="1" applyProtection="1">
      <alignment horizontal="center" vertical="center" wrapText="1"/>
    </xf>
    <xf numFmtId="4" fontId="7" fillId="3" borderId="1" xfId="0" applyNumberFormat="1" applyFont="1" applyFill="1" applyBorder="1" applyAlignment="1" applyProtection="1">
      <alignment horizontal="right" vertical="center" wrapText="1"/>
    </xf>
    <xf numFmtId="49" fontId="5" fillId="0" borderId="1" xfId="1" applyNumberFormat="1" applyFont="1" applyBorder="1" applyAlignment="1" applyProtection="1">
      <alignment horizontal="left" vertical="center" wrapText="1"/>
    </xf>
    <xf numFmtId="0" fontId="24" fillId="0" borderId="1" xfId="0" applyFont="1" applyBorder="1" applyAlignment="1">
      <alignment horizontal="justify" vertical="top" wrapText="1"/>
    </xf>
    <xf numFmtId="0" fontId="25" fillId="0" borderId="1" xfId="0" applyFont="1" applyFill="1" applyBorder="1" applyAlignment="1">
      <alignment horizontal="justify" vertical="top" wrapText="1"/>
    </xf>
    <xf numFmtId="0" fontId="24" fillId="0" borderId="1" xfId="0" applyFont="1" applyFill="1" applyBorder="1" applyAlignment="1">
      <alignment horizontal="justify" vertical="top" wrapText="1"/>
    </xf>
    <xf numFmtId="166" fontId="7" fillId="0" borderId="1" xfId="0" applyNumberFormat="1" applyFont="1" applyFill="1" applyBorder="1" applyAlignment="1" applyProtection="1">
      <alignment horizontal="justify" vertical="top" wrapText="1"/>
    </xf>
    <xf numFmtId="166" fontId="7" fillId="3" borderId="1" xfId="0" applyNumberFormat="1" applyFont="1" applyFill="1" applyBorder="1" applyAlignment="1" applyProtection="1">
      <alignment horizontal="justify" vertical="top" wrapText="1"/>
    </xf>
    <xf numFmtId="166" fontId="7" fillId="0" borderId="1" xfId="0" applyNumberFormat="1" applyFont="1" applyBorder="1" applyAlignment="1" applyProtection="1">
      <alignment horizontal="left" vertical="center" wrapText="1"/>
    </xf>
    <xf numFmtId="4" fontId="8" fillId="3" borderId="1" xfId="0" applyNumberFormat="1" applyFont="1" applyFill="1" applyBorder="1" applyAlignment="1" applyProtection="1">
      <alignment horizontal="right" vertical="center" wrapText="1"/>
    </xf>
    <xf numFmtId="0" fontId="26" fillId="0" borderId="1" xfId="0" applyFont="1" applyFill="1" applyBorder="1" applyAlignment="1">
      <alignment horizontal="justify" vertical="top" wrapText="1"/>
    </xf>
    <xf numFmtId="4" fontId="27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justify" vertical="center" wrapText="1"/>
    </xf>
    <xf numFmtId="0" fontId="0" fillId="0" borderId="0" xfId="0" applyAlignment="1"/>
    <xf numFmtId="49" fontId="5" fillId="0" borderId="1" xfId="0" applyNumberFormat="1" applyFont="1" applyBorder="1" applyAlignment="1" applyProtection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justify" vertical="top" wrapText="1"/>
    </xf>
    <xf numFmtId="0" fontId="7" fillId="0" borderId="1" xfId="0" applyFont="1" applyFill="1" applyBorder="1" applyAlignment="1">
      <alignment horizontal="justify" vertical="top" wrapText="1"/>
    </xf>
    <xf numFmtId="0" fontId="7" fillId="3" borderId="1" xfId="0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horizontal="justify" vertical="top" wrapText="1"/>
    </xf>
    <xf numFmtId="166" fontId="8" fillId="3" borderId="1" xfId="0" applyNumberFormat="1" applyFont="1" applyFill="1" applyBorder="1" applyAlignment="1" applyProtection="1">
      <alignment horizontal="justify" vertical="top" wrapText="1"/>
    </xf>
    <xf numFmtId="165" fontId="7" fillId="0" borderId="1" xfId="0" applyNumberFormat="1" applyFont="1" applyFill="1" applyBorder="1" applyAlignment="1" applyProtection="1">
      <alignment horizontal="justify" vertical="top" wrapText="1"/>
    </xf>
    <xf numFmtId="4" fontId="0" fillId="0" borderId="0" xfId="0" applyNumberFormat="1"/>
    <xf numFmtId="166" fontId="7" fillId="0" borderId="1" xfId="0" applyNumberFormat="1" applyFont="1" applyFill="1" applyBorder="1" applyAlignment="1" applyProtection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left"/>
    </xf>
    <xf numFmtId="0" fontId="14" fillId="0" borderId="0" xfId="0" applyFont="1" applyFill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1" xfId="0" quotePrefix="1" applyNumberFormat="1" applyFont="1" applyBorder="1" applyAlignment="1">
      <alignment horizont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2:AW175"/>
  <sheetViews>
    <sheetView showGridLines="0" tabSelected="1" view="pageBreakPreview" topLeftCell="A173" zoomScale="50" zoomScaleNormal="50" zoomScaleSheetLayoutView="50" workbookViewId="0">
      <selection activeCell="L175" sqref="L175"/>
    </sheetView>
  </sheetViews>
  <sheetFormatPr defaultRowHeight="12.75" outlineLevelRow="7" x14ac:dyDescent="0.2"/>
  <cols>
    <col min="1" max="1" width="10" customWidth="1"/>
    <col min="2" max="2" width="10.85546875" customWidth="1"/>
    <col min="3" max="4" width="10.5703125" customWidth="1"/>
    <col min="5" max="5" width="10" customWidth="1"/>
    <col min="6" max="6" width="10.85546875" customWidth="1"/>
    <col min="7" max="7" width="10.5703125" customWidth="1"/>
    <col min="8" max="8" width="16.42578125" customWidth="1"/>
    <col min="9" max="9" width="14.140625" hidden="1" customWidth="1"/>
    <col min="10" max="10" width="88.140625" customWidth="1"/>
    <col min="11" max="11" width="10.85546875" hidden="1" customWidth="1"/>
    <col min="12" max="12" width="25.28515625" customWidth="1"/>
    <col min="13" max="13" width="25.5703125" customWidth="1"/>
    <col min="14" max="14" width="26.42578125" customWidth="1"/>
    <col min="15" max="15" width="17.85546875" customWidth="1"/>
    <col min="16" max="17" width="9.140625" customWidth="1"/>
  </cols>
  <sheetData>
    <row r="2" spans="1:15" ht="149.25" customHeight="1" x14ac:dyDescent="0.3">
      <c r="A2" s="74"/>
      <c r="B2" s="74"/>
      <c r="C2" s="74"/>
      <c r="D2" s="74"/>
      <c r="E2" s="74"/>
      <c r="F2" s="74"/>
      <c r="G2" s="74"/>
      <c r="H2" s="74"/>
      <c r="I2" s="74"/>
      <c r="J2" s="74"/>
      <c r="K2" s="74"/>
      <c r="L2" s="85" t="s">
        <v>414</v>
      </c>
      <c r="M2" s="86"/>
      <c r="N2" s="86"/>
    </row>
    <row r="3" spans="1:15" ht="18.75" x14ac:dyDescent="0.3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88" t="s">
        <v>323</v>
      </c>
      <c r="M3" s="88"/>
      <c r="N3" s="88"/>
    </row>
    <row r="4" spans="1:15" ht="18.75" x14ac:dyDescent="0.3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88" t="s">
        <v>324</v>
      </c>
      <c r="M4" s="88"/>
      <c r="N4" s="88"/>
    </row>
    <row r="5" spans="1:15" ht="18.75" x14ac:dyDescent="0.3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88" t="s">
        <v>401</v>
      </c>
      <c r="M5" s="88"/>
      <c r="N5" s="88"/>
    </row>
    <row r="6" spans="1:15" ht="18.75" x14ac:dyDescent="0.3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88" t="s">
        <v>383</v>
      </c>
      <c r="M6" s="88"/>
      <c r="N6" s="88"/>
    </row>
    <row r="7" spans="1:15" ht="18.75" x14ac:dyDescent="0.3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88" t="s">
        <v>384</v>
      </c>
      <c r="M7" s="88"/>
      <c r="N7" s="88"/>
    </row>
    <row r="8" spans="1:15" ht="14.25" x14ac:dyDescent="0.2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1"/>
      <c r="N8" s="21"/>
      <c r="O8" s="1"/>
    </row>
    <row r="9" spans="1:15" ht="14.25" x14ac:dyDescent="0.2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1"/>
      <c r="N9" s="21"/>
      <c r="O9" s="1"/>
    </row>
    <row r="10" spans="1:15" x14ac:dyDescent="0.2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1"/>
      <c r="N10" s="21"/>
    </row>
    <row r="11" spans="1:15" ht="25.5" x14ac:dyDescent="0.35">
      <c r="A11" s="89" t="s">
        <v>385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</row>
    <row r="12" spans="1:15" ht="18.75" x14ac:dyDescent="0.3">
      <c r="A12" s="20"/>
      <c r="B12" s="20"/>
      <c r="C12" s="20"/>
      <c r="D12" s="20"/>
      <c r="E12" s="20"/>
      <c r="F12" s="20"/>
      <c r="G12" s="20"/>
      <c r="H12" s="20"/>
      <c r="I12" s="20"/>
      <c r="J12" s="22"/>
      <c r="K12" s="22"/>
      <c r="L12" s="22"/>
      <c r="M12" s="22"/>
      <c r="N12" s="22" t="s">
        <v>325</v>
      </c>
    </row>
    <row r="13" spans="1:15" ht="18.75" x14ac:dyDescent="0.3">
      <c r="A13" s="90" t="s">
        <v>225</v>
      </c>
      <c r="B13" s="91"/>
      <c r="C13" s="91"/>
      <c r="D13" s="91"/>
      <c r="E13" s="91"/>
      <c r="F13" s="91"/>
      <c r="G13" s="91"/>
      <c r="H13" s="91"/>
      <c r="I13" s="92" t="s">
        <v>0</v>
      </c>
      <c r="J13" s="87" t="s">
        <v>1</v>
      </c>
      <c r="K13" s="87" t="s">
        <v>2</v>
      </c>
      <c r="L13" s="87" t="s">
        <v>386</v>
      </c>
      <c r="M13" s="87" t="s">
        <v>387</v>
      </c>
      <c r="N13" s="87" t="s">
        <v>388</v>
      </c>
    </row>
    <row r="14" spans="1:15" ht="242.45" customHeight="1" x14ac:dyDescent="0.2">
      <c r="A14" s="2" t="s">
        <v>226</v>
      </c>
      <c r="B14" s="2" t="s">
        <v>227</v>
      </c>
      <c r="C14" s="2" t="s">
        <v>228</v>
      </c>
      <c r="D14" s="2" t="s">
        <v>229</v>
      </c>
      <c r="E14" s="2" t="s">
        <v>230</v>
      </c>
      <c r="F14" s="2" t="s">
        <v>231</v>
      </c>
      <c r="G14" s="2" t="s">
        <v>399</v>
      </c>
      <c r="H14" s="7" t="s">
        <v>400</v>
      </c>
      <c r="I14" s="93"/>
      <c r="J14" s="87"/>
      <c r="K14" s="87"/>
      <c r="L14" s="87"/>
      <c r="M14" s="87"/>
      <c r="N14" s="87"/>
    </row>
    <row r="15" spans="1:15" x14ac:dyDescent="0.2">
      <c r="A15" s="3" t="s">
        <v>241</v>
      </c>
      <c r="B15" s="3" t="s">
        <v>232</v>
      </c>
      <c r="C15" s="3" t="s">
        <v>233</v>
      </c>
      <c r="D15" s="3" t="s">
        <v>234</v>
      </c>
      <c r="E15" s="3" t="s">
        <v>235</v>
      </c>
      <c r="F15" s="3" t="s">
        <v>236</v>
      </c>
      <c r="G15" s="3" t="s">
        <v>237</v>
      </c>
      <c r="H15" s="3" t="s">
        <v>238</v>
      </c>
      <c r="I15" s="3" t="s">
        <v>239</v>
      </c>
      <c r="J15" s="3" t="s">
        <v>239</v>
      </c>
      <c r="K15" s="3" t="s">
        <v>267</v>
      </c>
      <c r="L15" s="3" t="s">
        <v>301</v>
      </c>
      <c r="M15" s="3" t="s">
        <v>267</v>
      </c>
      <c r="N15" s="3" t="s">
        <v>271</v>
      </c>
    </row>
    <row r="16" spans="1:15" ht="28.9" customHeight="1" x14ac:dyDescent="0.2">
      <c r="A16" s="4" t="s">
        <v>240</v>
      </c>
      <c r="B16" s="4" t="s">
        <v>241</v>
      </c>
      <c r="C16" s="4" t="s">
        <v>242</v>
      </c>
      <c r="D16" s="4" t="s">
        <v>242</v>
      </c>
      <c r="E16" s="4" t="s">
        <v>240</v>
      </c>
      <c r="F16" s="4" t="s">
        <v>242</v>
      </c>
      <c r="G16" s="4" t="s">
        <v>243</v>
      </c>
      <c r="H16" s="4" t="s">
        <v>240</v>
      </c>
      <c r="I16" s="8" t="s">
        <v>4</v>
      </c>
      <c r="J16" s="9" t="s">
        <v>5</v>
      </c>
      <c r="K16" s="75" t="s">
        <v>6</v>
      </c>
      <c r="L16" s="10">
        <f>L17+L26+L32+L37+L45+L48+L52+L61+L67+L74+L81+L101</f>
        <v>167232015.69</v>
      </c>
      <c r="M16" s="10">
        <f>M17+M26+M32+M37+M45+M48+M52+M61+M67+M74+M81+M101</f>
        <v>178207740.80000001</v>
      </c>
      <c r="N16" s="10">
        <f>N17+N26+N32+N37+N45+N48+N52+N61+N67+N74+N81+N101</f>
        <v>178540647.91999996</v>
      </c>
    </row>
    <row r="17" spans="1:14" ht="25.15" customHeight="1" outlineLevel="1" x14ac:dyDescent="0.2">
      <c r="A17" s="4">
        <v>182</v>
      </c>
      <c r="B17" s="4">
        <v>1</v>
      </c>
      <c r="C17" s="4" t="s">
        <v>244</v>
      </c>
      <c r="D17" s="4" t="s">
        <v>242</v>
      </c>
      <c r="E17" s="4" t="s">
        <v>240</v>
      </c>
      <c r="F17" s="4" t="s">
        <v>242</v>
      </c>
      <c r="G17" s="4" t="s">
        <v>243</v>
      </c>
      <c r="H17" s="4" t="s">
        <v>240</v>
      </c>
      <c r="I17" s="8" t="s">
        <v>7</v>
      </c>
      <c r="J17" s="9" t="s">
        <v>8</v>
      </c>
      <c r="K17" s="75" t="s">
        <v>6</v>
      </c>
      <c r="L17" s="10">
        <f>L18+L21</f>
        <v>102837539.69</v>
      </c>
      <c r="M17" s="10">
        <f t="shared" ref="M17:N17" si="0">M18+M21</f>
        <v>114588901.99000001</v>
      </c>
      <c r="N17" s="10">
        <f t="shared" si="0"/>
        <v>119735577.63</v>
      </c>
    </row>
    <row r="18" spans="1:14" ht="24.6" customHeight="1" outlineLevel="2" x14ac:dyDescent="0.2">
      <c r="A18" s="6" t="s">
        <v>245</v>
      </c>
      <c r="B18" s="6" t="s">
        <v>241</v>
      </c>
      <c r="C18" s="6" t="s">
        <v>244</v>
      </c>
      <c r="D18" s="6" t="s">
        <v>244</v>
      </c>
      <c r="E18" s="6" t="s">
        <v>240</v>
      </c>
      <c r="F18" s="6" t="s">
        <v>242</v>
      </c>
      <c r="G18" s="6" t="s">
        <v>243</v>
      </c>
      <c r="H18" s="6" t="s">
        <v>240</v>
      </c>
      <c r="I18" s="8" t="s">
        <v>9</v>
      </c>
      <c r="J18" s="11" t="s">
        <v>10</v>
      </c>
      <c r="K18" s="12" t="s">
        <v>6</v>
      </c>
      <c r="L18" s="13">
        <f>L19</f>
        <v>32498100</v>
      </c>
      <c r="M18" s="13">
        <f t="shared" ref="M18:N18" si="1">M19</f>
        <v>37221584.869999997</v>
      </c>
      <c r="N18" s="13">
        <f t="shared" si="1"/>
        <v>35918829.399999999</v>
      </c>
    </row>
    <row r="19" spans="1:14" ht="66" customHeight="1" outlineLevel="3" x14ac:dyDescent="0.2">
      <c r="A19" s="5" t="s">
        <v>245</v>
      </c>
      <c r="B19" s="5" t="s">
        <v>241</v>
      </c>
      <c r="C19" s="5" t="s">
        <v>244</v>
      </c>
      <c r="D19" s="5" t="s">
        <v>244</v>
      </c>
      <c r="E19" s="5" t="s">
        <v>246</v>
      </c>
      <c r="F19" s="5" t="s">
        <v>242</v>
      </c>
      <c r="G19" s="5" t="s">
        <v>243</v>
      </c>
      <c r="H19" s="5" t="s">
        <v>240</v>
      </c>
      <c r="I19" s="8" t="s">
        <v>11</v>
      </c>
      <c r="J19" s="14" t="s">
        <v>12</v>
      </c>
      <c r="K19" s="15" t="s">
        <v>6</v>
      </c>
      <c r="L19" s="16">
        <f>L20</f>
        <v>32498100</v>
      </c>
      <c r="M19" s="16">
        <f t="shared" ref="M19:N19" si="2">M20</f>
        <v>37221584.869999997</v>
      </c>
      <c r="N19" s="16">
        <f t="shared" si="2"/>
        <v>35918829.399999999</v>
      </c>
    </row>
    <row r="20" spans="1:14" ht="53.45" customHeight="1" outlineLevel="7" x14ac:dyDescent="0.2">
      <c r="A20" s="5" t="s">
        <v>245</v>
      </c>
      <c r="B20" s="5" t="s">
        <v>241</v>
      </c>
      <c r="C20" s="5" t="s">
        <v>244</v>
      </c>
      <c r="D20" s="5" t="s">
        <v>244</v>
      </c>
      <c r="E20" s="5" t="s">
        <v>247</v>
      </c>
      <c r="F20" s="5" t="s">
        <v>248</v>
      </c>
      <c r="G20" s="5" t="s">
        <v>243</v>
      </c>
      <c r="H20" s="5" t="s">
        <v>249</v>
      </c>
      <c r="I20" s="17" t="s">
        <v>13</v>
      </c>
      <c r="J20" s="14" t="s">
        <v>14</v>
      </c>
      <c r="K20" s="15" t="s">
        <v>15</v>
      </c>
      <c r="L20" s="16">
        <v>32498100</v>
      </c>
      <c r="M20" s="16">
        <v>37221584.869999997</v>
      </c>
      <c r="N20" s="16">
        <v>35918829.399999999</v>
      </c>
    </row>
    <row r="21" spans="1:14" ht="46.9" customHeight="1" outlineLevel="2" x14ac:dyDescent="0.2">
      <c r="A21" s="6" t="s">
        <v>245</v>
      </c>
      <c r="B21" s="6" t="s">
        <v>241</v>
      </c>
      <c r="C21" s="6" t="s">
        <v>244</v>
      </c>
      <c r="D21" s="6" t="s">
        <v>248</v>
      </c>
      <c r="E21" s="6" t="s">
        <v>240</v>
      </c>
      <c r="F21" s="6" t="s">
        <v>244</v>
      </c>
      <c r="G21" s="6" t="s">
        <v>243</v>
      </c>
      <c r="H21" s="6" t="s">
        <v>240</v>
      </c>
      <c r="I21" s="8" t="s">
        <v>16</v>
      </c>
      <c r="J21" s="14" t="s">
        <v>17</v>
      </c>
      <c r="K21" s="15" t="s">
        <v>6</v>
      </c>
      <c r="L21" s="16">
        <f>L22+L23+L24+L25</f>
        <v>70339439.689999998</v>
      </c>
      <c r="M21" s="16">
        <f t="shared" ref="M21:N21" si="3">M22+M23+M24+M25</f>
        <v>77367317.120000005</v>
      </c>
      <c r="N21" s="16">
        <f t="shared" si="3"/>
        <v>83816748.229999989</v>
      </c>
    </row>
    <row r="22" spans="1:14" ht="106.9" customHeight="1" outlineLevel="7" x14ac:dyDescent="0.2">
      <c r="A22" s="5" t="s">
        <v>245</v>
      </c>
      <c r="B22" s="5" t="s">
        <v>241</v>
      </c>
      <c r="C22" s="5" t="s">
        <v>244</v>
      </c>
      <c r="D22" s="5" t="s">
        <v>248</v>
      </c>
      <c r="E22" s="5" t="s">
        <v>246</v>
      </c>
      <c r="F22" s="5" t="s">
        <v>244</v>
      </c>
      <c r="G22" s="5" t="s">
        <v>243</v>
      </c>
      <c r="H22" s="5" t="s">
        <v>249</v>
      </c>
      <c r="I22" s="17" t="s">
        <v>18</v>
      </c>
      <c r="J22" s="18" t="s">
        <v>19</v>
      </c>
      <c r="K22" s="15" t="s">
        <v>15</v>
      </c>
      <c r="L22" s="16">
        <v>69780302.700000003</v>
      </c>
      <c r="M22" s="16">
        <v>76795096.170000002</v>
      </c>
      <c r="N22" s="16">
        <v>83244442.849999994</v>
      </c>
    </row>
    <row r="23" spans="1:14" ht="144.6" customHeight="1" outlineLevel="7" x14ac:dyDescent="0.2">
      <c r="A23" s="5" t="s">
        <v>245</v>
      </c>
      <c r="B23" s="5" t="s">
        <v>241</v>
      </c>
      <c r="C23" s="5" t="s">
        <v>244</v>
      </c>
      <c r="D23" s="5" t="s">
        <v>248</v>
      </c>
      <c r="E23" s="5" t="s">
        <v>250</v>
      </c>
      <c r="F23" s="5" t="s">
        <v>244</v>
      </c>
      <c r="G23" s="5" t="s">
        <v>243</v>
      </c>
      <c r="H23" s="5" t="s">
        <v>249</v>
      </c>
      <c r="I23" s="17" t="s">
        <v>20</v>
      </c>
      <c r="J23" s="18" t="s">
        <v>21</v>
      </c>
      <c r="K23" s="15" t="s">
        <v>15</v>
      </c>
      <c r="L23" s="16">
        <v>176014.8</v>
      </c>
      <c r="M23" s="16">
        <v>177405.22</v>
      </c>
      <c r="N23" s="16">
        <v>171151.78</v>
      </c>
    </row>
    <row r="24" spans="1:14" ht="72.599999999999994" customHeight="1" outlineLevel="7" x14ac:dyDescent="0.2">
      <c r="A24" s="5" t="s">
        <v>245</v>
      </c>
      <c r="B24" s="5" t="s">
        <v>241</v>
      </c>
      <c r="C24" s="5" t="s">
        <v>244</v>
      </c>
      <c r="D24" s="5" t="s">
        <v>248</v>
      </c>
      <c r="E24" s="5" t="s">
        <v>251</v>
      </c>
      <c r="F24" s="5" t="s">
        <v>244</v>
      </c>
      <c r="G24" s="5" t="s">
        <v>243</v>
      </c>
      <c r="H24" s="5" t="s">
        <v>249</v>
      </c>
      <c r="I24" s="17" t="s">
        <v>22</v>
      </c>
      <c r="J24" s="14" t="s">
        <v>23</v>
      </c>
      <c r="K24" s="15" t="s">
        <v>15</v>
      </c>
      <c r="L24" s="16">
        <v>375948.53</v>
      </c>
      <c r="M24" s="16">
        <v>387498.53</v>
      </c>
      <c r="N24" s="16">
        <v>393704.6</v>
      </c>
    </row>
    <row r="25" spans="1:14" ht="122.25" customHeight="1" outlineLevel="7" x14ac:dyDescent="0.2">
      <c r="A25" s="5" t="s">
        <v>245</v>
      </c>
      <c r="B25" s="5" t="s">
        <v>241</v>
      </c>
      <c r="C25" s="5" t="s">
        <v>244</v>
      </c>
      <c r="D25" s="5" t="s">
        <v>248</v>
      </c>
      <c r="E25" s="5" t="s">
        <v>252</v>
      </c>
      <c r="F25" s="5" t="s">
        <v>244</v>
      </c>
      <c r="G25" s="5" t="s">
        <v>243</v>
      </c>
      <c r="H25" s="5" t="s">
        <v>249</v>
      </c>
      <c r="I25" s="17"/>
      <c r="J25" s="69" t="s">
        <v>391</v>
      </c>
      <c r="K25" s="15"/>
      <c r="L25" s="16">
        <v>7173.66</v>
      </c>
      <c r="M25" s="16">
        <v>7317.2</v>
      </c>
      <c r="N25" s="16">
        <v>7449</v>
      </c>
    </row>
    <row r="26" spans="1:14" ht="66" customHeight="1" outlineLevel="1" x14ac:dyDescent="0.2">
      <c r="A26" s="4" t="s">
        <v>253</v>
      </c>
      <c r="B26" s="4" t="s">
        <v>241</v>
      </c>
      <c r="C26" s="4" t="s">
        <v>254</v>
      </c>
      <c r="D26" s="4" t="s">
        <v>242</v>
      </c>
      <c r="E26" s="4" t="s">
        <v>240</v>
      </c>
      <c r="F26" s="4" t="s">
        <v>242</v>
      </c>
      <c r="G26" s="4" t="s">
        <v>243</v>
      </c>
      <c r="H26" s="4" t="s">
        <v>240</v>
      </c>
      <c r="I26" s="8" t="s">
        <v>24</v>
      </c>
      <c r="J26" s="9" t="s">
        <v>25</v>
      </c>
      <c r="K26" s="75" t="s">
        <v>6</v>
      </c>
      <c r="L26" s="10">
        <f>L27</f>
        <v>575500</v>
      </c>
      <c r="M26" s="10">
        <f t="shared" ref="M26:N26" si="4">M27</f>
        <v>461300</v>
      </c>
      <c r="N26" s="10">
        <f t="shared" si="4"/>
        <v>476500</v>
      </c>
    </row>
    <row r="27" spans="1:14" ht="50.45" customHeight="1" outlineLevel="2" x14ac:dyDescent="0.2">
      <c r="A27" s="6" t="s">
        <v>253</v>
      </c>
      <c r="B27" s="6" t="s">
        <v>241</v>
      </c>
      <c r="C27" s="6" t="s">
        <v>254</v>
      </c>
      <c r="D27" s="6" t="s">
        <v>248</v>
      </c>
      <c r="E27" s="6" t="s">
        <v>240</v>
      </c>
      <c r="F27" s="6" t="s">
        <v>244</v>
      </c>
      <c r="G27" s="6" t="s">
        <v>243</v>
      </c>
      <c r="H27" s="6" t="s">
        <v>240</v>
      </c>
      <c r="I27" s="8" t="s">
        <v>26</v>
      </c>
      <c r="J27" s="11" t="s">
        <v>27</v>
      </c>
      <c r="K27" s="12" t="s">
        <v>6</v>
      </c>
      <c r="L27" s="13">
        <f>L28+L29+L30+L31</f>
        <v>575500</v>
      </c>
      <c r="M27" s="13">
        <f t="shared" ref="M27:N27" si="5">M28+M29+M30+M31</f>
        <v>461300</v>
      </c>
      <c r="N27" s="13">
        <f t="shared" si="5"/>
        <v>476500</v>
      </c>
    </row>
    <row r="28" spans="1:14" ht="97.15" customHeight="1" outlineLevel="7" x14ac:dyDescent="0.2">
      <c r="A28" s="5" t="s">
        <v>253</v>
      </c>
      <c r="B28" s="5" t="s">
        <v>241</v>
      </c>
      <c r="C28" s="5" t="s">
        <v>254</v>
      </c>
      <c r="D28" s="5" t="s">
        <v>248</v>
      </c>
      <c r="E28" s="5" t="s">
        <v>255</v>
      </c>
      <c r="F28" s="5" t="s">
        <v>244</v>
      </c>
      <c r="G28" s="5" t="s">
        <v>243</v>
      </c>
      <c r="H28" s="5" t="s">
        <v>249</v>
      </c>
      <c r="I28" s="17" t="s">
        <v>28</v>
      </c>
      <c r="J28" s="14" t="s">
        <v>29</v>
      </c>
      <c r="K28" s="15" t="s">
        <v>15</v>
      </c>
      <c r="L28" s="16">
        <v>183600</v>
      </c>
      <c r="M28" s="16">
        <v>167900</v>
      </c>
      <c r="N28" s="16">
        <v>176500</v>
      </c>
    </row>
    <row r="29" spans="1:14" ht="114.6" customHeight="1" outlineLevel="7" x14ac:dyDescent="0.2">
      <c r="A29" s="5" t="s">
        <v>253</v>
      </c>
      <c r="B29" s="5" t="s">
        <v>241</v>
      </c>
      <c r="C29" s="5" t="s">
        <v>254</v>
      </c>
      <c r="D29" s="5" t="s">
        <v>248</v>
      </c>
      <c r="E29" s="5" t="s">
        <v>256</v>
      </c>
      <c r="F29" s="5" t="s">
        <v>244</v>
      </c>
      <c r="G29" s="5" t="s">
        <v>243</v>
      </c>
      <c r="H29" s="5" t="s">
        <v>249</v>
      </c>
      <c r="I29" s="17" t="s">
        <v>30</v>
      </c>
      <c r="J29" s="18" t="s">
        <v>31</v>
      </c>
      <c r="K29" s="15" t="s">
        <v>15</v>
      </c>
      <c r="L29" s="16">
        <v>3900</v>
      </c>
      <c r="M29" s="16">
        <v>3300</v>
      </c>
      <c r="N29" s="16">
        <v>3500</v>
      </c>
    </row>
    <row r="30" spans="1:14" ht="116.45" customHeight="1" outlineLevel="7" x14ac:dyDescent="0.2">
      <c r="A30" s="5" t="s">
        <v>253</v>
      </c>
      <c r="B30" s="5" t="s">
        <v>241</v>
      </c>
      <c r="C30" s="5" t="s">
        <v>254</v>
      </c>
      <c r="D30" s="5" t="s">
        <v>248</v>
      </c>
      <c r="E30" s="5" t="s">
        <v>257</v>
      </c>
      <c r="F30" s="5" t="s">
        <v>244</v>
      </c>
      <c r="G30" s="5" t="s">
        <v>243</v>
      </c>
      <c r="H30" s="5" t="s">
        <v>249</v>
      </c>
      <c r="I30" s="17" t="s">
        <v>32</v>
      </c>
      <c r="J30" s="18" t="s">
        <v>33</v>
      </c>
      <c r="K30" s="15" t="s">
        <v>15</v>
      </c>
      <c r="L30" s="16">
        <v>425300</v>
      </c>
      <c r="M30" s="16">
        <v>323200</v>
      </c>
      <c r="N30" s="16">
        <v>329600</v>
      </c>
    </row>
    <row r="31" spans="1:14" ht="127.9" customHeight="1" outlineLevel="7" x14ac:dyDescent="0.2">
      <c r="A31" s="5" t="s">
        <v>253</v>
      </c>
      <c r="B31" s="5" t="s">
        <v>241</v>
      </c>
      <c r="C31" s="5" t="s">
        <v>254</v>
      </c>
      <c r="D31" s="5" t="s">
        <v>248</v>
      </c>
      <c r="E31" s="5" t="s">
        <v>258</v>
      </c>
      <c r="F31" s="5" t="s">
        <v>244</v>
      </c>
      <c r="G31" s="5" t="s">
        <v>243</v>
      </c>
      <c r="H31" s="5" t="s">
        <v>249</v>
      </c>
      <c r="I31" s="17" t="s">
        <v>34</v>
      </c>
      <c r="J31" s="18" t="s">
        <v>35</v>
      </c>
      <c r="K31" s="15" t="s">
        <v>15</v>
      </c>
      <c r="L31" s="16">
        <v>-37300</v>
      </c>
      <c r="M31" s="16">
        <v>-33100</v>
      </c>
      <c r="N31" s="16">
        <v>-33100</v>
      </c>
    </row>
    <row r="32" spans="1:14" ht="25.5" outlineLevel="1" x14ac:dyDescent="0.2">
      <c r="A32" s="4" t="s">
        <v>245</v>
      </c>
      <c r="B32" s="4" t="s">
        <v>241</v>
      </c>
      <c r="C32" s="4" t="s">
        <v>259</v>
      </c>
      <c r="D32" s="4" t="s">
        <v>242</v>
      </c>
      <c r="E32" s="4" t="s">
        <v>240</v>
      </c>
      <c r="F32" s="4" t="s">
        <v>242</v>
      </c>
      <c r="G32" s="4" t="s">
        <v>243</v>
      </c>
      <c r="H32" s="4" t="s">
        <v>240</v>
      </c>
      <c r="I32" s="8" t="s">
        <v>36</v>
      </c>
      <c r="J32" s="9" t="s">
        <v>37</v>
      </c>
      <c r="K32" s="75" t="s">
        <v>6</v>
      </c>
      <c r="L32" s="10">
        <f>L33+L35</f>
        <v>8363102.7999999998</v>
      </c>
      <c r="M32" s="10">
        <f t="shared" ref="M32:N32" si="6">M33+M35</f>
        <v>8889948.7999999989</v>
      </c>
      <c r="N32" s="10">
        <f t="shared" si="6"/>
        <v>2332143.16</v>
      </c>
    </row>
    <row r="33" spans="1:14" ht="43.9" customHeight="1" outlineLevel="2" x14ac:dyDescent="0.2">
      <c r="A33" s="6" t="s">
        <v>245</v>
      </c>
      <c r="B33" s="6" t="s">
        <v>241</v>
      </c>
      <c r="C33" s="6" t="s">
        <v>259</v>
      </c>
      <c r="D33" s="6" t="s">
        <v>248</v>
      </c>
      <c r="E33" s="6" t="s">
        <v>240</v>
      </c>
      <c r="F33" s="6" t="s">
        <v>248</v>
      </c>
      <c r="G33" s="6" t="s">
        <v>243</v>
      </c>
      <c r="H33" s="6" t="s">
        <v>240</v>
      </c>
      <c r="I33" s="8" t="s">
        <v>38</v>
      </c>
      <c r="J33" s="11" t="s">
        <v>39</v>
      </c>
      <c r="K33" s="12" t="s">
        <v>6</v>
      </c>
      <c r="L33" s="13">
        <f>L34</f>
        <v>8341539.04</v>
      </c>
      <c r="M33" s="13">
        <f t="shared" ref="M33:N33" si="7">M34</f>
        <v>8867303.4299999997</v>
      </c>
      <c r="N33" s="13">
        <f t="shared" si="7"/>
        <v>2308381.27</v>
      </c>
    </row>
    <row r="34" spans="1:14" ht="43.9" customHeight="1" outlineLevel="7" x14ac:dyDescent="0.2">
      <c r="A34" s="5" t="s">
        <v>245</v>
      </c>
      <c r="B34" s="5" t="s">
        <v>241</v>
      </c>
      <c r="C34" s="5" t="s">
        <v>259</v>
      </c>
      <c r="D34" s="5" t="s">
        <v>248</v>
      </c>
      <c r="E34" s="5" t="s">
        <v>246</v>
      </c>
      <c r="F34" s="5" t="s">
        <v>248</v>
      </c>
      <c r="G34" s="5" t="s">
        <v>243</v>
      </c>
      <c r="H34" s="5" t="s">
        <v>249</v>
      </c>
      <c r="I34" s="17" t="s">
        <v>40</v>
      </c>
      <c r="J34" s="14" t="s">
        <v>39</v>
      </c>
      <c r="K34" s="15" t="s">
        <v>15</v>
      </c>
      <c r="L34" s="16">
        <v>8341539.04</v>
      </c>
      <c r="M34" s="16">
        <v>8867303.4299999997</v>
      </c>
      <c r="N34" s="16">
        <v>2308381.27</v>
      </c>
    </row>
    <row r="35" spans="1:14" ht="27.6" customHeight="1" outlineLevel="2" x14ac:dyDescent="0.2">
      <c r="A35" s="6" t="s">
        <v>245</v>
      </c>
      <c r="B35" s="6" t="s">
        <v>241</v>
      </c>
      <c r="C35" s="6" t="s">
        <v>259</v>
      </c>
      <c r="D35" s="6" t="s">
        <v>254</v>
      </c>
      <c r="E35" s="6" t="s">
        <v>240</v>
      </c>
      <c r="F35" s="6" t="s">
        <v>244</v>
      </c>
      <c r="G35" s="6" t="s">
        <v>243</v>
      </c>
      <c r="H35" s="6" t="s">
        <v>240</v>
      </c>
      <c r="I35" s="8" t="s">
        <v>41</v>
      </c>
      <c r="J35" s="11" t="s">
        <v>42</v>
      </c>
      <c r="K35" s="12" t="s">
        <v>6</v>
      </c>
      <c r="L35" s="13">
        <f>L36</f>
        <v>21563.759999999998</v>
      </c>
      <c r="M35" s="13">
        <f t="shared" ref="M35:N35" si="8">M36</f>
        <v>22645.37</v>
      </c>
      <c r="N35" s="13">
        <f t="shared" si="8"/>
        <v>23761.89</v>
      </c>
    </row>
    <row r="36" spans="1:14" ht="27" customHeight="1" outlineLevel="7" x14ac:dyDescent="0.2">
      <c r="A36" s="5" t="s">
        <v>245</v>
      </c>
      <c r="B36" s="5" t="s">
        <v>241</v>
      </c>
      <c r="C36" s="5" t="s">
        <v>259</v>
      </c>
      <c r="D36" s="5" t="s">
        <v>254</v>
      </c>
      <c r="E36" s="5" t="s">
        <v>246</v>
      </c>
      <c r="F36" s="5" t="s">
        <v>244</v>
      </c>
      <c r="G36" s="5" t="s">
        <v>243</v>
      </c>
      <c r="H36" s="5" t="s">
        <v>249</v>
      </c>
      <c r="I36" s="17" t="s">
        <v>43</v>
      </c>
      <c r="J36" s="14" t="s">
        <v>42</v>
      </c>
      <c r="K36" s="15" t="s">
        <v>15</v>
      </c>
      <c r="L36" s="16">
        <v>21563.759999999998</v>
      </c>
      <c r="M36" s="16">
        <v>22645.37</v>
      </c>
      <c r="N36" s="16">
        <v>23761.89</v>
      </c>
    </row>
    <row r="37" spans="1:14" ht="25.5" outlineLevel="1" x14ac:dyDescent="0.2">
      <c r="A37" s="4" t="s">
        <v>245</v>
      </c>
      <c r="B37" s="4" t="s">
        <v>241</v>
      </c>
      <c r="C37" s="4" t="s">
        <v>260</v>
      </c>
      <c r="D37" s="4" t="s">
        <v>242</v>
      </c>
      <c r="E37" s="4" t="s">
        <v>240</v>
      </c>
      <c r="F37" s="4" t="s">
        <v>242</v>
      </c>
      <c r="G37" s="4" t="s">
        <v>243</v>
      </c>
      <c r="H37" s="4" t="s">
        <v>240</v>
      </c>
      <c r="I37" s="8" t="s">
        <v>44</v>
      </c>
      <c r="J37" s="9" t="s">
        <v>45</v>
      </c>
      <c r="K37" s="75" t="s">
        <v>6</v>
      </c>
      <c r="L37" s="10">
        <f>L38+L40</f>
        <v>9376228.7199999988</v>
      </c>
      <c r="M37" s="10">
        <f t="shared" ref="M37:N37" si="9">M38+M40</f>
        <v>10948502.379999999</v>
      </c>
      <c r="N37" s="10">
        <f t="shared" si="9"/>
        <v>11602799.74</v>
      </c>
    </row>
    <row r="38" spans="1:14" ht="25.5" outlineLevel="2" x14ac:dyDescent="0.2">
      <c r="A38" s="6" t="s">
        <v>245</v>
      </c>
      <c r="B38" s="6" t="s">
        <v>241</v>
      </c>
      <c r="C38" s="6" t="s">
        <v>260</v>
      </c>
      <c r="D38" s="6" t="s">
        <v>244</v>
      </c>
      <c r="E38" s="6" t="s">
        <v>240</v>
      </c>
      <c r="F38" s="6" t="s">
        <v>242</v>
      </c>
      <c r="G38" s="6" t="s">
        <v>243</v>
      </c>
      <c r="H38" s="6" t="s">
        <v>240</v>
      </c>
      <c r="I38" s="8" t="s">
        <v>46</v>
      </c>
      <c r="J38" s="11" t="s">
        <v>47</v>
      </c>
      <c r="K38" s="12" t="s">
        <v>6</v>
      </c>
      <c r="L38" s="13">
        <f>L39</f>
        <v>1581796.62</v>
      </c>
      <c r="M38" s="13">
        <f t="shared" ref="M38:N38" si="10">M39</f>
        <v>2102207.71</v>
      </c>
      <c r="N38" s="13">
        <f t="shared" si="10"/>
        <v>2236749</v>
      </c>
    </row>
    <row r="39" spans="1:14" ht="66.599999999999994" customHeight="1" outlineLevel="7" x14ac:dyDescent="0.2">
      <c r="A39" s="5" t="s">
        <v>245</v>
      </c>
      <c r="B39" s="5" t="s">
        <v>241</v>
      </c>
      <c r="C39" s="5" t="s">
        <v>260</v>
      </c>
      <c r="D39" s="5" t="s">
        <v>244</v>
      </c>
      <c r="E39" s="5" t="s">
        <v>250</v>
      </c>
      <c r="F39" s="5" t="s">
        <v>261</v>
      </c>
      <c r="G39" s="5" t="s">
        <v>243</v>
      </c>
      <c r="H39" s="5" t="s">
        <v>249</v>
      </c>
      <c r="I39" s="17" t="s">
        <v>48</v>
      </c>
      <c r="J39" s="14" t="s">
        <v>49</v>
      </c>
      <c r="K39" s="15" t="s">
        <v>15</v>
      </c>
      <c r="L39" s="16">
        <v>1581796.62</v>
      </c>
      <c r="M39" s="16">
        <v>2102207.71</v>
      </c>
      <c r="N39" s="16">
        <v>2236749</v>
      </c>
    </row>
    <row r="40" spans="1:14" ht="25.5" outlineLevel="2" x14ac:dyDescent="0.2">
      <c r="A40" s="6" t="s">
        <v>245</v>
      </c>
      <c r="B40" s="6" t="s">
        <v>241</v>
      </c>
      <c r="C40" s="6" t="s">
        <v>260</v>
      </c>
      <c r="D40" s="6" t="s">
        <v>260</v>
      </c>
      <c r="E40" s="6" t="s">
        <v>240</v>
      </c>
      <c r="F40" s="6" t="s">
        <v>242</v>
      </c>
      <c r="G40" s="6" t="s">
        <v>243</v>
      </c>
      <c r="H40" s="6" t="s">
        <v>240</v>
      </c>
      <c r="I40" s="8" t="s">
        <v>50</v>
      </c>
      <c r="J40" s="11" t="s">
        <v>51</v>
      </c>
      <c r="K40" s="12" t="s">
        <v>6</v>
      </c>
      <c r="L40" s="13">
        <f>L41+L43</f>
        <v>7794432.0999999996</v>
      </c>
      <c r="M40" s="13">
        <f t="shared" ref="M40:N40" si="11">M41+M43</f>
        <v>8846294.6699999999</v>
      </c>
      <c r="N40" s="13">
        <f t="shared" si="11"/>
        <v>9366050.7400000002</v>
      </c>
    </row>
    <row r="41" spans="1:14" ht="45.75" customHeight="1" outlineLevel="3" x14ac:dyDescent="0.2">
      <c r="A41" s="5" t="s">
        <v>245</v>
      </c>
      <c r="B41" s="5" t="s">
        <v>241</v>
      </c>
      <c r="C41" s="5" t="s">
        <v>260</v>
      </c>
      <c r="D41" s="5" t="s">
        <v>260</v>
      </c>
      <c r="E41" s="5" t="s">
        <v>251</v>
      </c>
      <c r="F41" s="5" t="s">
        <v>242</v>
      </c>
      <c r="G41" s="5" t="s">
        <v>243</v>
      </c>
      <c r="H41" s="5" t="s">
        <v>240</v>
      </c>
      <c r="I41" s="8" t="s">
        <v>52</v>
      </c>
      <c r="J41" s="14" t="s">
        <v>334</v>
      </c>
      <c r="K41" s="15" t="s">
        <v>6</v>
      </c>
      <c r="L41" s="16">
        <f>L42</f>
        <v>6103617.5199999996</v>
      </c>
      <c r="M41" s="16">
        <f t="shared" ref="M41:N41" si="12">M42</f>
        <v>6927303.7999999998</v>
      </c>
      <c r="N41" s="16">
        <f t="shared" si="12"/>
        <v>7334311.2999999998</v>
      </c>
    </row>
    <row r="42" spans="1:14" ht="51.75" customHeight="1" outlineLevel="7" x14ac:dyDescent="0.2">
      <c r="A42" s="5" t="s">
        <v>245</v>
      </c>
      <c r="B42" s="5" t="s">
        <v>241</v>
      </c>
      <c r="C42" s="5" t="s">
        <v>260</v>
      </c>
      <c r="D42" s="5" t="s">
        <v>260</v>
      </c>
      <c r="E42" s="5" t="s">
        <v>333</v>
      </c>
      <c r="F42" s="5" t="s">
        <v>261</v>
      </c>
      <c r="G42" s="5" t="s">
        <v>243</v>
      </c>
      <c r="H42" s="5" t="s">
        <v>249</v>
      </c>
      <c r="I42" s="17" t="s">
        <v>53</v>
      </c>
      <c r="J42" s="14" t="s">
        <v>329</v>
      </c>
      <c r="K42" s="15" t="s">
        <v>15</v>
      </c>
      <c r="L42" s="16">
        <v>6103617.5199999996</v>
      </c>
      <c r="M42" s="16">
        <v>6927303.7999999998</v>
      </c>
      <c r="N42" s="16">
        <v>7334311.2999999998</v>
      </c>
    </row>
    <row r="43" spans="1:14" ht="48.75" customHeight="1" outlineLevel="3" x14ac:dyDescent="0.2">
      <c r="A43" s="5" t="s">
        <v>245</v>
      </c>
      <c r="B43" s="5" t="s">
        <v>241</v>
      </c>
      <c r="C43" s="5" t="s">
        <v>260</v>
      </c>
      <c r="D43" s="5" t="s">
        <v>260</v>
      </c>
      <c r="E43" s="5" t="s">
        <v>252</v>
      </c>
      <c r="F43" s="5" t="s">
        <v>242</v>
      </c>
      <c r="G43" s="5" t="s">
        <v>243</v>
      </c>
      <c r="H43" s="5" t="s">
        <v>240</v>
      </c>
      <c r="I43" s="8" t="s">
        <v>54</v>
      </c>
      <c r="J43" s="14" t="s">
        <v>332</v>
      </c>
      <c r="K43" s="15" t="s">
        <v>6</v>
      </c>
      <c r="L43" s="16">
        <f>L44</f>
        <v>1690814.58</v>
      </c>
      <c r="M43" s="16">
        <f t="shared" ref="M43:N43" si="13">M44</f>
        <v>1918990.87</v>
      </c>
      <c r="N43" s="16">
        <f t="shared" si="13"/>
        <v>2031739.44</v>
      </c>
    </row>
    <row r="44" spans="1:14" ht="93" customHeight="1" outlineLevel="7" x14ac:dyDescent="0.2">
      <c r="A44" s="5" t="s">
        <v>245</v>
      </c>
      <c r="B44" s="5" t="s">
        <v>241</v>
      </c>
      <c r="C44" s="5" t="s">
        <v>260</v>
      </c>
      <c r="D44" s="5" t="s">
        <v>260</v>
      </c>
      <c r="E44" s="5" t="s">
        <v>331</v>
      </c>
      <c r="F44" s="5" t="s">
        <v>261</v>
      </c>
      <c r="G44" s="5" t="s">
        <v>243</v>
      </c>
      <c r="H44" s="5" t="s">
        <v>249</v>
      </c>
      <c r="I44" s="17" t="s">
        <v>55</v>
      </c>
      <c r="J44" s="14" t="s">
        <v>330</v>
      </c>
      <c r="K44" s="15" t="s">
        <v>15</v>
      </c>
      <c r="L44" s="16">
        <v>1690814.58</v>
      </c>
      <c r="M44" s="16">
        <v>1918990.87</v>
      </c>
      <c r="N44" s="16">
        <v>2031739.44</v>
      </c>
    </row>
    <row r="45" spans="1:14" ht="27.6" customHeight="1" outlineLevel="1" x14ac:dyDescent="0.2">
      <c r="A45" s="4" t="s">
        <v>245</v>
      </c>
      <c r="B45" s="4" t="s">
        <v>241</v>
      </c>
      <c r="C45" s="4" t="s">
        <v>262</v>
      </c>
      <c r="D45" s="4" t="s">
        <v>242</v>
      </c>
      <c r="E45" s="4" t="s">
        <v>240</v>
      </c>
      <c r="F45" s="4" t="s">
        <v>242</v>
      </c>
      <c r="G45" s="4" t="s">
        <v>243</v>
      </c>
      <c r="H45" s="4" t="s">
        <v>240</v>
      </c>
      <c r="I45" s="8" t="s">
        <v>56</v>
      </c>
      <c r="J45" s="9" t="s">
        <v>57</v>
      </c>
      <c r="K45" s="75" t="s">
        <v>6</v>
      </c>
      <c r="L45" s="10">
        <f>L46</f>
        <v>2326729.42</v>
      </c>
      <c r="M45" s="10">
        <f t="shared" ref="M45:N46" si="14">M46</f>
        <v>2470986.64</v>
      </c>
      <c r="N45" s="10">
        <f t="shared" si="14"/>
        <v>2601948.9300000002</v>
      </c>
    </row>
    <row r="46" spans="1:14" ht="53.45" customHeight="1" outlineLevel="2" x14ac:dyDescent="0.2">
      <c r="A46" s="6" t="s">
        <v>245</v>
      </c>
      <c r="B46" s="6" t="s">
        <v>241</v>
      </c>
      <c r="C46" s="6" t="s">
        <v>262</v>
      </c>
      <c r="D46" s="6" t="s">
        <v>254</v>
      </c>
      <c r="E46" s="6" t="s">
        <v>240</v>
      </c>
      <c r="F46" s="6" t="s">
        <v>244</v>
      </c>
      <c r="G46" s="6" t="s">
        <v>243</v>
      </c>
      <c r="H46" s="6" t="s">
        <v>240</v>
      </c>
      <c r="I46" s="8" t="s">
        <v>58</v>
      </c>
      <c r="J46" s="11" t="s">
        <v>59</v>
      </c>
      <c r="K46" s="12" t="s">
        <v>6</v>
      </c>
      <c r="L46" s="13">
        <f>L47</f>
        <v>2326729.42</v>
      </c>
      <c r="M46" s="13">
        <f t="shared" si="14"/>
        <v>2470986.64</v>
      </c>
      <c r="N46" s="13">
        <f t="shared" si="14"/>
        <v>2601948.9300000002</v>
      </c>
    </row>
    <row r="47" spans="1:14" ht="64.150000000000006" customHeight="1" outlineLevel="7" x14ac:dyDescent="0.2">
      <c r="A47" s="5" t="s">
        <v>245</v>
      </c>
      <c r="B47" s="5" t="s">
        <v>241</v>
      </c>
      <c r="C47" s="5" t="s">
        <v>262</v>
      </c>
      <c r="D47" s="5" t="s">
        <v>254</v>
      </c>
      <c r="E47" s="5" t="s">
        <v>246</v>
      </c>
      <c r="F47" s="5" t="s">
        <v>244</v>
      </c>
      <c r="G47" s="5" t="s">
        <v>243</v>
      </c>
      <c r="H47" s="5" t="s">
        <v>249</v>
      </c>
      <c r="I47" s="17" t="s">
        <v>60</v>
      </c>
      <c r="J47" s="14" t="s">
        <v>61</v>
      </c>
      <c r="K47" s="15" t="s">
        <v>15</v>
      </c>
      <c r="L47" s="16">
        <v>2326729.42</v>
      </c>
      <c r="M47" s="16">
        <v>2470986.64</v>
      </c>
      <c r="N47" s="16">
        <v>2601948.9300000002</v>
      </c>
    </row>
    <row r="48" spans="1:14" ht="62.25" customHeight="1" outlineLevel="1" x14ac:dyDescent="0.2">
      <c r="A48" s="4" t="s">
        <v>245</v>
      </c>
      <c r="B48" s="4" t="s">
        <v>241</v>
      </c>
      <c r="C48" s="4" t="s">
        <v>263</v>
      </c>
      <c r="D48" s="4" t="s">
        <v>242</v>
      </c>
      <c r="E48" s="4" t="s">
        <v>240</v>
      </c>
      <c r="F48" s="4" t="s">
        <v>242</v>
      </c>
      <c r="G48" s="4" t="s">
        <v>243</v>
      </c>
      <c r="H48" s="4" t="s">
        <v>240</v>
      </c>
      <c r="I48" s="8" t="s">
        <v>62</v>
      </c>
      <c r="J48" s="9" t="s">
        <v>63</v>
      </c>
      <c r="K48" s="75" t="s">
        <v>6</v>
      </c>
      <c r="L48" s="10">
        <f>L49</f>
        <v>3000</v>
      </c>
      <c r="M48" s="10">
        <f t="shared" ref="M48:N50" si="15">M49</f>
        <v>3000</v>
      </c>
      <c r="N48" s="10">
        <f t="shared" si="15"/>
        <v>3000</v>
      </c>
    </row>
    <row r="49" spans="1:14" ht="63" customHeight="1" outlineLevel="2" x14ac:dyDescent="0.2">
      <c r="A49" s="6" t="s">
        <v>245</v>
      </c>
      <c r="B49" s="6" t="s">
        <v>241</v>
      </c>
      <c r="C49" s="6" t="s">
        <v>263</v>
      </c>
      <c r="D49" s="6" t="s">
        <v>261</v>
      </c>
      <c r="E49" s="6" t="s">
        <v>240</v>
      </c>
      <c r="F49" s="6" t="s">
        <v>242</v>
      </c>
      <c r="G49" s="6" t="s">
        <v>243</v>
      </c>
      <c r="H49" s="6" t="s">
        <v>240</v>
      </c>
      <c r="I49" s="8" t="s">
        <v>64</v>
      </c>
      <c r="J49" s="11" t="s">
        <v>65</v>
      </c>
      <c r="K49" s="12" t="s">
        <v>6</v>
      </c>
      <c r="L49" s="13">
        <f>L50</f>
        <v>3000</v>
      </c>
      <c r="M49" s="13">
        <f t="shared" si="15"/>
        <v>3000</v>
      </c>
      <c r="N49" s="13">
        <f t="shared" si="15"/>
        <v>3000</v>
      </c>
    </row>
    <row r="50" spans="1:14" ht="63" customHeight="1" outlineLevel="3" x14ac:dyDescent="0.2">
      <c r="A50" s="5" t="s">
        <v>245</v>
      </c>
      <c r="B50" s="5" t="s">
        <v>241</v>
      </c>
      <c r="C50" s="5" t="s">
        <v>263</v>
      </c>
      <c r="D50" s="5" t="s">
        <v>261</v>
      </c>
      <c r="E50" s="5" t="s">
        <v>264</v>
      </c>
      <c r="F50" s="5" t="s">
        <v>242</v>
      </c>
      <c r="G50" s="5" t="s">
        <v>243</v>
      </c>
      <c r="H50" s="5" t="s">
        <v>240</v>
      </c>
      <c r="I50" s="8" t="s">
        <v>66</v>
      </c>
      <c r="J50" s="14" t="s">
        <v>67</v>
      </c>
      <c r="K50" s="15" t="s">
        <v>6</v>
      </c>
      <c r="L50" s="16">
        <f>L51</f>
        <v>3000</v>
      </c>
      <c r="M50" s="16">
        <f t="shared" si="15"/>
        <v>3000</v>
      </c>
      <c r="N50" s="16">
        <f t="shared" si="15"/>
        <v>3000</v>
      </c>
    </row>
    <row r="51" spans="1:14" ht="64.5" customHeight="1" outlineLevel="7" x14ac:dyDescent="0.2">
      <c r="A51" s="5" t="s">
        <v>245</v>
      </c>
      <c r="B51" s="5" t="s">
        <v>241</v>
      </c>
      <c r="C51" s="5" t="s">
        <v>263</v>
      </c>
      <c r="D51" s="5" t="s">
        <v>261</v>
      </c>
      <c r="E51" s="5" t="s">
        <v>265</v>
      </c>
      <c r="F51" s="5" t="s">
        <v>261</v>
      </c>
      <c r="G51" s="5" t="s">
        <v>243</v>
      </c>
      <c r="H51" s="5" t="s">
        <v>249</v>
      </c>
      <c r="I51" s="17" t="s">
        <v>68</v>
      </c>
      <c r="J51" s="14" t="s">
        <v>69</v>
      </c>
      <c r="K51" s="15" t="s">
        <v>15</v>
      </c>
      <c r="L51" s="16">
        <v>3000</v>
      </c>
      <c r="M51" s="16">
        <v>3000</v>
      </c>
      <c r="N51" s="16">
        <v>3000</v>
      </c>
    </row>
    <row r="52" spans="1:14" ht="64.150000000000006" customHeight="1" outlineLevel="1" x14ac:dyDescent="0.2">
      <c r="A52" s="4" t="s">
        <v>266</v>
      </c>
      <c r="B52" s="4" t="s">
        <v>241</v>
      </c>
      <c r="C52" s="4" t="s">
        <v>267</v>
      </c>
      <c r="D52" s="4" t="s">
        <v>242</v>
      </c>
      <c r="E52" s="4" t="s">
        <v>240</v>
      </c>
      <c r="F52" s="4" t="s">
        <v>242</v>
      </c>
      <c r="G52" s="4" t="s">
        <v>243</v>
      </c>
      <c r="H52" s="4" t="s">
        <v>240</v>
      </c>
      <c r="I52" s="8" t="s">
        <v>70</v>
      </c>
      <c r="J52" s="9" t="s">
        <v>71</v>
      </c>
      <c r="K52" s="75" t="s">
        <v>6</v>
      </c>
      <c r="L52" s="10">
        <f>L53+L58</f>
        <v>31218415.160000004</v>
      </c>
      <c r="M52" s="10">
        <f t="shared" ref="M52:N52" si="16">M53+M58</f>
        <v>26237293.690000001</v>
      </c>
      <c r="N52" s="10">
        <f t="shared" si="16"/>
        <v>26596761.640000001</v>
      </c>
    </row>
    <row r="53" spans="1:14" ht="120.6" customHeight="1" outlineLevel="2" x14ac:dyDescent="0.2">
      <c r="A53" s="6" t="s">
        <v>266</v>
      </c>
      <c r="B53" s="6" t="s">
        <v>241</v>
      </c>
      <c r="C53" s="6" t="s">
        <v>267</v>
      </c>
      <c r="D53" s="6" t="s">
        <v>259</v>
      </c>
      <c r="E53" s="6" t="s">
        <v>240</v>
      </c>
      <c r="F53" s="6" t="s">
        <v>242</v>
      </c>
      <c r="G53" s="6" t="s">
        <v>243</v>
      </c>
      <c r="H53" s="6" t="s">
        <v>240</v>
      </c>
      <c r="I53" s="8" t="s">
        <v>72</v>
      </c>
      <c r="J53" s="19" t="s">
        <v>73</v>
      </c>
      <c r="K53" s="12" t="s">
        <v>6</v>
      </c>
      <c r="L53" s="13">
        <f>L54+L56</f>
        <v>31066636.490000002</v>
      </c>
      <c r="M53" s="13">
        <f t="shared" ref="M53:N53" si="17">M54+M56</f>
        <v>26096293.690000001</v>
      </c>
      <c r="N53" s="13">
        <f t="shared" si="17"/>
        <v>26467761.640000001</v>
      </c>
    </row>
    <row r="54" spans="1:14" ht="88.9" customHeight="1" outlineLevel="3" x14ac:dyDescent="0.2">
      <c r="A54" s="5" t="s">
        <v>266</v>
      </c>
      <c r="B54" s="5" t="s">
        <v>241</v>
      </c>
      <c r="C54" s="5" t="s">
        <v>267</v>
      </c>
      <c r="D54" s="5" t="s">
        <v>259</v>
      </c>
      <c r="E54" s="5" t="s">
        <v>246</v>
      </c>
      <c r="F54" s="5" t="s">
        <v>242</v>
      </c>
      <c r="G54" s="5" t="s">
        <v>243</v>
      </c>
      <c r="H54" s="5" t="s">
        <v>240</v>
      </c>
      <c r="I54" s="8" t="s">
        <v>74</v>
      </c>
      <c r="J54" s="14" t="s">
        <v>75</v>
      </c>
      <c r="K54" s="15" t="s">
        <v>6</v>
      </c>
      <c r="L54" s="16">
        <f t="shared" ref="L54:N54" si="18">L55</f>
        <v>6084514.3700000001</v>
      </c>
      <c r="M54" s="16">
        <f t="shared" si="18"/>
        <v>7355956.7999999998</v>
      </c>
      <c r="N54" s="16">
        <f t="shared" si="18"/>
        <v>7721643.8600000003</v>
      </c>
    </row>
    <row r="55" spans="1:14" ht="100.15" customHeight="1" outlineLevel="7" x14ac:dyDescent="0.2">
      <c r="A55" s="5" t="s">
        <v>266</v>
      </c>
      <c r="B55" s="5" t="s">
        <v>241</v>
      </c>
      <c r="C55" s="5" t="s">
        <v>267</v>
      </c>
      <c r="D55" s="5" t="s">
        <v>259</v>
      </c>
      <c r="E55" s="5" t="s">
        <v>247</v>
      </c>
      <c r="F55" s="5" t="s">
        <v>261</v>
      </c>
      <c r="G55" s="5" t="s">
        <v>243</v>
      </c>
      <c r="H55" s="5" t="s">
        <v>268</v>
      </c>
      <c r="I55" s="17" t="s">
        <v>76</v>
      </c>
      <c r="J55" s="18" t="s">
        <v>77</v>
      </c>
      <c r="K55" s="15" t="s">
        <v>78</v>
      </c>
      <c r="L55" s="16">
        <v>6084514.3700000001</v>
      </c>
      <c r="M55" s="16">
        <v>7355956.7999999998</v>
      </c>
      <c r="N55" s="16">
        <v>7721643.8600000003</v>
      </c>
    </row>
    <row r="56" spans="1:14" ht="69.75" customHeight="1" outlineLevel="3" x14ac:dyDescent="0.3">
      <c r="A56" s="5" t="s">
        <v>266</v>
      </c>
      <c r="B56" s="5" t="s">
        <v>241</v>
      </c>
      <c r="C56" s="5" t="s">
        <v>267</v>
      </c>
      <c r="D56" s="5" t="s">
        <v>259</v>
      </c>
      <c r="E56" s="5" t="s">
        <v>395</v>
      </c>
      <c r="F56" s="5" t="s">
        <v>242</v>
      </c>
      <c r="G56" s="5" t="s">
        <v>243</v>
      </c>
      <c r="H56" s="5" t="s">
        <v>268</v>
      </c>
      <c r="I56" s="8" t="s">
        <v>79</v>
      </c>
      <c r="J56" s="76" t="s">
        <v>396</v>
      </c>
      <c r="K56" s="15" t="s">
        <v>6</v>
      </c>
      <c r="L56" s="16">
        <f>L57</f>
        <v>24982122.120000001</v>
      </c>
      <c r="M56" s="16">
        <f t="shared" ref="M56:N56" si="19">M57</f>
        <v>18740336.890000001</v>
      </c>
      <c r="N56" s="16">
        <f t="shared" si="19"/>
        <v>18746117.780000001</v>
      </c>
    </row>
    <row r="57" spans="1:14" ht="44.25" customHeight="1" outlineLevel="7" x14ac:dyDescent="0.2">
      <c r="A57" s="5" t="s">
        <v>266</v>
      </c>
      <c r="B57" s="5" t="s">
        <v>241</v>
      </c>
      <c r="C57" s="5" t="s">
        <v>267</v>
      </c>
      <c r="D57" s="5" t="s">
        <v>259</v>
      </c>
      <c r="E57" s="5" t="s">
        <v>398</v>
      </c>
      <c r="F57" s="5" t="s">
        <v>261</v>
      </c>
      <c r="G57" s="5" t="s">
        <v>243</v>
      </c>
      <c r="H57" s="5" t="s">
        <v>268</v>
      </c>
      <c r="I57" s="17" t="s">
        <v>80</v>
      </c>
      <c r="J57" s="77" t="s">
        <v>397</v>
      </c>
      <c r="K57" s="15" t="s">
        <v>78</v>
      </c>
      <c r="L57" s="16">
        <v>24982122.120000001</v>
      </c>
      <c r="M57" s="16">
        <v>18740336.890000001</v>
      </c>
      <c r="N57" s="16">
        <v>18746117.780000001</v>
      </c>
    </row>
    <row r="58" spans="1:14" ht="135" customHeight="1" outlineLevel="2" x14ac:dyDescent="0.2">
      <c r="A58" s="6" t="s">
        <v>266</v>
      </c>
      <c r="B58" s="6" t="s">
        <v>241</v>
      </c>
      <c r="C58" s="6" t="s">
        <v>267</v>
      </c>
      <c r="D58" s="6" t="s">
        <v>263</v>
      </c>
      <c r="E58" s="6" t="s">
        <v>240</v>
      </c>
      <c r="F58" s="6" t="s">
        <v>242</v>
      </c>
      <c r="G58" s="6" t="s">
        <v>243</v>
      </c>
      <c r="H58" s="6" t="s">
        <v>240</v>
      </c>
      <c r="I58" s="8" t="s">
        <v>81</v>
      </c>
      <c r="J58" s="19" t="s">
        <v>82</v>
      </c>
      <c r="K58" s="12" t="s">
        <v>6</v>
      </c>
      <c r="L58" s="13">
        <f>L59</f>
        <v>151778.67000000001</v>
      </c>
      <c r="M58" s="13">
        <f t="shared" ref="M58:N58" si="20">M59</f>
        <v>141000</v>
      </c>
      <c r="N58" s="13">
        <f t="shared" si="20"/>
        <v>129000</v>
      </c>
    </row>
    <row r="59" spans="1:14" ht="102" customHeight="1" outlineLevel="3" x14ac:dyDescent="0.2">
      <c r="A59" s="5" t="s">
        <v>266</v>
      </c>
      <c r="B59" s="5" t="s">
        <v>241</v>
      </c>
      <c r="C59" s="5" t="s">
        <v>267</v>
      </c>
      <c r="D59" s="5" t="s">
        <v>263</v>
      </c>
      <c r="E59" s="5" t="s">
        <v>252</v>
      </c>
      <c r="F59" s="5" t="s">
        <v>242</v>
      </c>
      <c r="G59" s="5" t="s">
        <v>243</v>
      </c>
      <c r="H59" s="5" t="s">
        <v>240</v>
      </c>
      <c r="I59" s="8" t="s">
        <v>83</v>
      </c>
      <c r="J59" s="18" t="s">
        <v>84</v>
      </c>
      <c r="K59" s="15" t="s">
        <v>6</v>
      </c>
      <c r="L59" s="16">
        <f>L60</f>
        <v>151778.67000000001</v>
      </c>
      <c r="M59" s="16">
        <f t="shared" ref="M59:N59" si="21">M60</f>
        <v>141000</v>
      </c>
      <c r="N59" s="16">
        <f t="shared" si="21"/>
        <v>129000</v>
      </c>
    </row>
    <row r="60" spans="1:14" ht="102" customHeight="1" outlineLevel="7" x14ac:dyDescent="0.2">
      <c r="A60" s="5" t="s">
        <v>266</v>
      </c>
      <c r="B60" s="5" t="s">
        <v>241</v>
      </c>
      <c r="C60" s="5" t="s">
        <v>267</v>
      </c>
      <c r="D60" s="5" t="s">
        <v>263</v>
      </c>
      <c r="E60" s="5" t="s">
        <v>269</v>
      </c>
      <c r="F60" s="5" t="s">
        <v>261</v>
      </c>
      <c r="G60" s="5" t="s">
        <v>243</v>
      </c>
      <c r="H60" s="5" t="s">
        <v>268</v>
      </c>
      <c r="I60" s="17" t="s">
        <v>85</v>
      </c>
      <c r="J60" s="14" t="s">
        <v>86</v>
      </c>
      <c r="K60" s="15" t="s">
        <v>78</v>
      </c>
      <c r="L60" s="16">
        <v>151778.67000000001</v>
      </c>
      <c r="M60" s="16">
        <v>141000</v>
      </c>
      <c r="N60" s="16">
        <v>129000</v>
      </c>
    </row>
    <row r="61" spans="1:14" ht="53.45" customHeight="1" outlineLevel="1" x14ac:dyDescent="0.2">
      <c r="A61" s="4" t="s">
        <v>270</v>
      </c>
      <c r="B61" s="4" t="s">
        <v>241</v>
      </c>
      <c r="C61" s="4" t="s">
        <v>271</v>
      </c>
      <c r="D61" s="4" t="s">
        <v>242</v>
      </c>
      <c r="E61" s="4" t="s">
        <v>240</v>
      </c>
      <c r="F61" s="4" t="s">
        <v>242</v>
      </c>
      <c r="G61" s="4" t="s">
        <v>243</v>
      </c>
      <c r="H61" s="4" t="s">
        <v>240</v>
      </c>
      <c r="I61" s="8" t="s">
        <v>87</v>
      </c>
      <c r="J61" s="9" t="s">
        <v>88</v>
      </c>
      <c r="K61" s="75" t="s">
        <v>6</v>
      </c>
      <c r="L61" s="10">
        <f>L62</f>
        <v>182746.93</v>
      </c>
      <c r="M61" s="10">
        <f t="shared" ref="M61:N61" si="22">M62</f>
        <v>1749279.6099999999</v>
      </c>
      <c r="N61" s="10">
        <f t="shared" si="22"/>
        <v>1809194.26</v>
      </c>
    </row>
    <row r="62" spans="1:14" ht="25.5" outlineLevel="2" x14ac:dyDescent="0.2">
      <c r="A62" s="6" t="s">
        <v>270</v>
      </c>
      <c r="B62" s="6" t="s">
        <v>241</v>
      </c>
      <c r="C62" s="6" t="s">
        <v>271</v>
      </c>
      <c r="D62" s="6" t="s">
        <v>244</v>
      </c>
      <c r="E62" s="6" t="s">
        <v>240</v>
      </c>
      <c r="F62" s="6" t="s">
        <v>244</v>
      </c>
      <c r="G62" s="6" t="s">
        <v>243</v>
      </c>
      <c r="H62" s="6" t="s">
        <v>240</v>
      </c>
      <c r="I62" s="8" t="s">
        <v>89</v>
      </c>
      <c r="J62" s="11" t="s">
        <v>90</v>
      </c>
      <c r="K62" s="12" t="s">
        <v>6</v>
      </c>
      <c r="L62" s="13">
        <f>L63+L64+L65+L66</f>
        <v>182746.93</v>
      </c>
      <c r="M62" s="13">
        <f t="shared" ref="M62:N62" si="23">M63+M64+M65+M66</f>
        <v>1749279.6099999999</v>
      </c>
      <c r="N62" s="13">
        <f t="shared" si="23"/>
        <v>1809194.26</v>
      </c>
    </row>
    <row r="63" spans="1:14" ht="37.5" outlineLevel="7" x14ac:dyDescent="0.2">
      <c r="A63" s="5" t="s">
        <v>270</v>
      </c>
      <c r="B63" s="5" t="s">
        <v>241</v>
      </c>
      <c r="C63" s="5" t="s">
        <v>271</v>
      </c>
      <c r="D63" s="5" t="s">
        <v>244</v>
      </c>
      <c r="E63" s="5" t="s">
        <v>246</v>
      </c>
      <c r="F63" s="5" t="s">
        <v>244</v>
      </c>
      <c r="G63" s="5" t="s">
        <v>243</v>
      </c>
      <c r="H63" s="5" t="s">
        <v>268</v>
      </c>
      <c r="I63" s="17" t="s">
        <v>91</v>
      </c>
      <c r="J63" s="14" t="s">
        <v>92</v>
      </c>
      <c r="K63" s="15" t="s">
        <v>78</v>
      </c>
      <c r="L63" s="16">
        <v>81680.820000000007</v>
      </c>
      <c r="M63" s="16">
        <v>257177.8</v>
      </c>
      <c r="N63" s="16">
        <v>273203.96000000002</v>
      </c>
    </row>
    <row r="64" spans="1:14" ht="45" customHeight="1" outlineLevel="7" x14ac:dyDescent="0.2">
      <c r="A64" s="5" t="s">
        <v>270</v>
      </c>
      <c r="B64" s="5" t="s">
        <v>241</v>
      </c>
      <c r="C64" s="5" t="s">
        <v>271</v>
      </c>
      <c r="D64" s="5" t="s">
        <v>244</v>
      </c>
      <c r="E64" s="5" t="s">
        <v>250</v>
      </c>
      <c r="F64" s="5" t="s">
        <v>244</v>
      </c>
      <c r="G64" s="5" t="s">
        <v>243</v>
      </c>
      <c r="H64" s="5" t="s">
        <v>268</v>
      </c>
      <c r="I64" s="17" t="s">
        <v>93</v>
      </c>
      <c r="J64" s="14" t="s">
        <v>94</v>
      </c>
      <c r="K64" s="15" t="s">
        <v>78</v>
      </c>
      <c r="L64" s="16">
        <v>359.67</v>
      </c>
      <c r="M64" s="16">
        <v>1121.8800000000001</v>
      </c>
      <c r="N64" s="16">
        <v>1150.5899999999999</v>
      </c>
    </row>
    <row r="65" spans="1:14" ht="31.15" customHeight="1" outlineLevel="7" x14ac:dyDescent="0.2">
      <c r="A65" s="5" t="s">
        <v>270</v>
      </c>
      <c r="B65" s="5" t="s">
        <v>241</v>
      </c>
      <c r="C65" s="5" t="s">
        <v>271</v>
      </c>
      <c r="D65" s="5" t="s">
        <v>244</v>
      </c>
      <c r="E65" s="5" t="s">
        <v>251</v>
      </c>
      <c r="F65" s="5" t="s">
        <v>244</v>
      </c>
      <c r="G65" s="5" t="s">
        <v>243</v>
      </c>
      <c r="H65" s="5" t="s">
        <v>268</v>
      </c>
      <c r="I65" s="17" t="s">
        <v>95</v>
      </c>
      <c r="J65" s="14" t="s">
        <v>96</v>
      </c>
      <c r="K65" s="15" t="s">
        <v>78</v>
      </c>
      <c r="L65" s="16">
        <v>67094.64</v>
      </c>
      <c r="M65" s="16">
        <v>489500</v>
      </c>
      <c r="N65" s="16">
        <v>510533.1</v>
      </c>
    </row>
    <row r="66" spans="1:14" ht="36.6" customHeight="1" outlineLevel="7" x14ac:dyDescent="0.2">
      <c r="A66" s="5" t="s">
        <v>270</v>
      </c>
      <c r="B66" s="5" t="s">
        <v>241</v>
      </c>
      <c r="C66" s="5" t="s">
        <v>271</v>
      </c>
      <c r="D66" s="5" t="s">
        <v>244</v>
      </c>
      <c r="E66" s="5" t="s">
        <v>252</v>
      </c>
      <c r="F66" s="5" t="s">
        <v>244</v>
      </c>
      <c r="G66" s="5" t="s">
        <v>243</v>
      </c>
      <c r="H66" s="5" t="s">
        <v>268</v>
      </c>
      <c r="I66" s="17" t="s">
        <v>97</v>
      </c>
      <c r="J66" s="14" t="s">
        <v>98</v>
      </c>
      <c r="K66" s="15" t="s">
        <v>78</v>
      </c>
      <c r="L66" s="16">
        <v>33611.800000000003</v>
      </c>
      <c r="M66" s="16">
        <v>1001479.93</v>
      </c>
      <c r="N66" s="16">
        <v>1024306.61</v>
      </c>
    </row>
    <row r="67" spans="1:14" ht="53.45" customHeight="1" outlineLevel="1" x14ac:dyDescent="0.2">
      <c r="A67" s="4" t="s">
        <v>272</v>
      </c>
      <c r="B67" s="4" t="s">
        <v>241</v>
      </c>
      <c r="C67" s="4" t="s">
        <v>273</v>
      </c>
      <c r="D67" s="4" t="s">
        <v>242</v>
      </c>
      <c r="E67" s="4" t="s">
        <v>240</v>
      </c>
      <c r="F67" s="4" t="s">
        <v>242</v>
      </c>
      <c r="G67" s="4" t="s">
        <v>243</v>
      </c>
      <c r="H67" s="4" t="s">
        <v>240</v>
      </c>
      <c r="I67" s="8" t="s">
        <v>99</v>
      </c>
      <c r="J67" s="9" t="s">
        <v>100</v>
      </c>
      <c r="K67" s="75" t="s">
        <v>6</v>
      </c>
      <c r="L67" s="10">
        <f>L68+L71</f>
        <v>9841905.2599999998</v>
      </c>
      <c r="M67" s="10">
        <f t="shared" ref="M67:N67" si="24">M68+M71</f>
        <v>10454399.719999999</v>
      </c>
      <c r="N67" s="10">
        <f t="shared" si="24"/>
        <v>11011325.130000001</v>
      </c>
    </row>
    <row r="68" spans="1:14" ht="43.9" customHeight="1" outlineLevel="2" x14ac:dyDescent="0.2">
      <c r="A68" s="6" t="s">
        <v>272</v>
      </c>
      <c r="B68" s="6" t="s">
        <v>241</v>
      </c>
      <c r="C68" s="6" t="s">
        <v>273</v>
      </c>
      <c r="D68" s="6" t="s">
        <v>244</v>
      </c>
      <c r="E68" s="6" t="s">
        <v>240</v>
      </c>
      <c r="F68" s="6" t="s">
        <v>242</v>
      </c>
      <c r="G68" s="6" t="s">
        <v>243</v>
      </c>
      <c r="H68" s="6" t="s">
        <v>240</v>
      </c>
      <c r="I68" s="8" t="s">
        <v>101</v>
      </c>
      <c r="J68" s="11" t="s">
        <v>102</v>
      </c>
      <c r="K68" s="12" t="s">
        <v>6</v>
      </c>
      <c r="L68" s="13">
        <f>L69</f>
        <v>9732555.4199999999</v>
      </c>
      <c r="M68" s="13">
        <f t="shared" ref="M68:N68" si="25">M69</f>
        <v>10335973.85</v>
      </c>
      <c r="N68" s="13">
        <f t="shared" si="25"/>
        <v>10883780.470000001</v>
      </c>
    </row>
    <row r="69" spans="1:14" ht="37.9" customHeight="1" outlineLevel="3" x14ac:dyDescent="0.2">
      <c r="A69" s="5" t="s">
        <v>272</v>
      </c>
      <c r="B69" s="5" t="s">
        <v>241</v>
      </c>
      <c r="C69" s="5" t="s">
        <v>273</v>
      </c>
      <c r="D69" s="5" t="s">
        <v>244</v>
      </c>
      <c r="E69" s="5" t="s">
        <v>274</v>
      </c>
      <c r="F69" s="5" t="s">
        <v>242</v>
      </c>
      <c r="G69" s="5" t="s">
        <v>243</v>
      </c>
      <c r="H69" s="5" t="s">
        <v>240</v>
      </c>
      <c r="I69" s="8" t="s">
        <v>103</v>
      </c>
      <c r="J69" s="14" t="s">
        <v>104</v>
      </c>
      <c r="K69" s="15" t="s">
        <v>6</v>
      </c>
      <c r="L69" s="16">
        <f>L70</f>
        <v>9732555.4199999999</v>
      </c>
      <c r="M69" s="16">
        <f t="shared" ref="M69:N69" si="26">M70</f>
        <v>10335973.85</v>
      </c>
      <c r="N69" s="16">
        <f t="shared" si="26"/>
        <v>10883780.470000001</v>
      </c>
    </row>
    <row r="70" spans="1:14" ht="58.15" customHeight="1" outlineLevel="7" x14ac:dyDescent="0.2">
      <c r="A70" s="5" t="s">
        <v>272</v>
      </c>
      <c r="B70" s="5" t="s">
        <v>241</v>
      </c>
      <c r="C70" s="5" t="s">
        <v>273</v>
      </c>
      <c r="D70" s="5" t="s">
        <v>244</v>
      </c>
      <c r="E70" s="5" t="s">
        <v>275</v>
      </c>
      <c r="F70" s="5" t="s">
        <v>261</v>
      </c>
      <c r="G70" s="5" t="s">
        <v>243</v>
      </c>
      <c r="H70" s="5" t="s">
        <v>276</v>
      </c>
      <c r="I70" s="17" t="s">
        <v>105</v>
      </c>
      <c r="J70" s="14" t="s">
        <v>389</v>
      </c>
      <c r="K70" s="15" t="s">
        <v>106</v>
      </c>
      <c r="L70" s="16">
        <v>9732555.4199999999</v>
      </c>
      <c r="M70" s="16">
        <v>10335973.85</v>
      </c>
      <c r="N70" s="16">
        <v>10883780.470000001</v>
      </c>
    </row>
    <row r="71" spans="1:14" ht="40.9" customHeight="1" outlineLevel="2" x14ac:dyDescent="0.2">
      <c r="A71" s="6" t="s">
        <v>266</v>
      </c>
      <c r="B71" s="6" t="s">
        <v>241</v>
      </c>
      <c r="C71" s="6" t="s">
        <v>273</v>
      </c>
      <c r="D71" s="6" t="s">
        <v>248</v>
      </c>
      <c r="E71" s="6" t="s">
        <v>240</v>
      </c>
      <c r="F71" s="6" t="s">
        <v>242</v>
      </c>
      <c r="G71" s="6" t="s">
        <v>243</v>
      </c>
      <c r="H71" s="6" t="s">
        <v>240</v>
      </c>
      <c r="I71" s="8" t="s">
        <v>107</v>
      </c>
      <c r="J71" s="11" t="s">
        <v>108</v>
      </c>
      <c r="K71" s="12" t="s">
        <v>6</v>
      </c>
      <c r="L71" s="13">
        <f>L72</f>
        <v>109349.84</v>
      </c>
      <c r="M71" s="13">
        <f t="shared" ref="M71:N71" si="27">M72</f>
        <v>118425.87</v>
      </c>
      <c r="N71" s="13">
        <f t="shared" si="27"/>
        <v>127544.66</v>
      </c>
    </row>
    <row r="72" spans="1:14" ht="59.45" customHeight="1" outlineLevel="3" x14ac:dyDescent="0.2">
      <c r="A72" s="5" t="s">
        <v>266</v>
      </c>
      <c r="B72" s="5" t="s">
        <v>241</v>
      </c>
      <c r="C72" s="5" t="s">
        <v>273</v>
      </c>
      <c r="D72" s="5" t="s">
        <v>248</v>
      </c>
      <c r="E72" s="5" t="s">
        <v>277</v>
      </c>
      <c r="F72" s="5" t="s">
        <v>242</v>
      </c>
      <c r="G72" s="5" t="s">
        <v>243</v>
      </c>
      <c r="H72" s="5" t="s">
        <v>240</v>
      </c>
      <c r="I72" s="8" t="s">
        <v>109</v>
      </c>
      <c r="J72" s="14" t="s">
        <v>110</v>
      </c>
      <c r="K72" s="15" t="s">
        <v>6</v>
      </c>
      <c r="L72" s="16">
        <f>L73</f>
        <v>109349.84</v>
      </c>
      <c r="M72" s="16">
        <f t="shared" ref="M72:N72" si="28">M73</f>
        <v>118425.87</v>
      </c>
      <c r="N72" s="16">
        <f t="shared" si="28"/>
        <v>127544.66</v>
      </c>
    </row>
    <row r="73" spans="1:14" ht="67.150000000000006" customHeight="1" outlineLevel="7" x14ac:dyDescent="0.2">
      <c r="A73" s="5" t="s">
        <v>266</v>
      </c>
      <c r="B73" s="5" t="s">
        <v>241</v>
      </c>
      <c r="C73" s="5" t="s">
        <v>273</v>
      </c>
      <c r="D73" s="5" t="s">
        <v>248</v>
      </c>
      <c r="E73" s="5" t="s">
        <v>278</v>
      </c>
      <c r="F73" s="5" t="s">
        <v>261</v>
      </c>
      <c r="G73" s="5" t="s">
        <v>243</v>
      </c>
      <c r="H73" s="5" t="s">
        <v>276</v>
      </c>
      <c r="I73" s="17" t="s">
        <v>111</v>
      </c>
      <c r="J73" s="14" t="s">
        <v>112</v>
      </c>
      <c r="K73" s="15" t="s">
        <v>106</v>
      </c>
      <c r="L73" s="16">
        <v>109349.84</v>
      </c>
      <c r="M73" s="16">
        <v>118425.87</v>
      </c>
      <c r="N73" s="16">
        <v>127544.66</v>
      </c>
    </row>
    <row r="74" spans="1:14" ht="41.45" customHeight="1" outlineLevel="1" x14ac:dyDescent="0.2">
      <c r="A74" s="4" t="s">
        <v>266</v>
      </c>
      <c r="B74" s="4" t="s">
        <v>241</v>
      </c>
      <c r="C74" s="4" t="s">
        <v>279</v>
      </c>
      <c r="D74" s="4" t="s">
        <v>242</v>
      </c>
      <c r="E74" s="4" t="s">
        <v>240</v>
      </c>
      <c r="F74" s="4" t="s">
        <v>242</v>
      </c>
      <c r="G74" s="4" t="s">
        <v>243</v>
      </c>
      <c r="H74" s="4" t="s">
        <v>240</v>
      </c>
      <c r="I74" s="8" t="s">
        <v>113</v>
      </c>
      <c r="J74" s="9" t="s">
        <v>114</v>
      </c>
      <c r="K74" s="75" t="s">
        <v>6</v>
      </c>
      <c r="L74" s="10">
        <f>L75+L78</f>
        <v>1708351.09</v>
      </c>
      <c r="M74" s="10">
        <f t="shared" ref="M74:N74" si="29">M75+M78</f>
        <v>1605631.35</v>
      </c>
      <c r="N74" s="10">
        <f t="shared" si="29"/>
        <v>1572900.81</v>
      </c>
    </row>
    <row r="75" spans="1:14" ht="130.5" customHeight="1" outlineLevel="2" x14ac:dyDescent="0.2">
      <c r="A75" s="6" t="s">
        <v>266</v>
      </c>
      <c r="B75" s="6" t="s">
        <v>241</v>
      </c>
      <c r="C75" s="6" t="s">
        <v>279</v>
      </c>
      <c r="D75" s="6" t="s">
        <v>248</v>
      </c>
      <c r="E75" s="6" t="s">
        <v>240</v>
      </c>
      <c r="F75" s="6" t="s">
        <v>242</v>
      </c>
      <c r="G75" s="6" t="s">
        <v>243</v>
      </c>
      <c r="H75" s="6" t="s">
        <v>240</v>
      </c>
      <c r="I75" s="8" t="s">
        <v>115</v>
      </c>
      <c r="J75" s="11" t="s">
        <v>116</v>
      </c>
      <c r="K75" s="12" t="s">
        <v>6</v>
      </c>
      <c r="L75" s="13">
        <f>L76</f>
        <v>1358351.09</v>
      </c>
      <c r="M75" s="13">
        <f t="shared" ref="M75:N75" si="30">M76</f>
        <v>1255631.3500000001</v>
      </c>
      <c r="N75" s="13">
        <f t="shared" si="30"/>
        <v>1222900.81</v>
      </c>
    </row>
    <row r="76" spans="1:14" ht="74.45" customHeight="1" outlineLevel="3" x14ac:dyDescent="0.2">
      <c r="A76" s="5" t="s">
        <v>266</v>
      </c>
      <c r="B76" s="5" t="s">
        <v>241</v>
      </c>
      <c r="C76" s="5" t="s">
        <v>279</v>
      </c>
      <c r="D76" s="5" t="s">
        <v>248</v>
      </c>
      <c r="E76" s="5" t="s">
        <v>252</v>
      </c>
      <c r="F76" s="5" t="s">
        <v>261</v>
      </c>
      <c r="G76" s="5" t="s">
        <v>243</v>
      </c>
      <c r="H76" s="5" t="s">
        <v>240</v>
      </c>
      <c r="I76" s="8" t="s">
        <v>117</v>
      </c>
      <c r="J76" s="14" t="s">
        <v>118</v>
      </c>
      <c r="K76" s="15" t="s">
        <v>6</v>
      </c>
      <c r="L76" s="16">
        <f>L77</f>
        <v>1358351.09</v>
      </c>
      <c r="M76" s="16">
        <f t="shared" ref="M76:N76" si="31">M77</f>
        <v>1255631.3500000001</v>
      </c>
      <c r="N76" s="16">
        <f t="shared" si="31"/>
        <v>1222900.81</v>
      </c>
    </row>
    <row r="77" spans="1:14" ht="120" customHeight="1" outlineLevel="7" x14ac:dyDescent="0.2">
      <c r="A77" s="5" t="s">
        <v>266</v>
      </c>
      <c r="B77" s="5" t="s">
        <v>241</v>
      </c>
      <c r="C77" s="5" t="s">
        <v>279</v>
      </c>
      <c r="D77" s="5" t="s">
        <v>248</v>
      </c>
      <c r="E77" s="5" t="s">
        <v>280</v>
      </c>
      <c r="F77" s="5" t="s">
        <v>261</v>
      </c>
      <c r="G77" s="5" t="s">
        <v>243</v>
      </c>
      <c r="H77" s="5" t="s">
        <v>281</v>
      </c>
      <c r="I77" s="17" t="s">
        <v>119</v>
      </c>
      <c r="J77" s="18" t="s">
        <v>120</v>
      </c>
      <c r="K77" s="15" t="s">
        <v>121</v>
      </c>
      <c r="L77" s="16">
        <v>1358351.09</v>
      </c>
      <c r="M77" s="16">
        <v>1255631.3500000001</v>
      </c>
      <c r="N77" s="16">
        <v>1222900.81</v>
      </c>
    </row>
    <row r="78" spans="1:14" ht="81" customHeight="1" outlineLevel="2" x14ac:dyDescent="0.2">
      <c r="A78" s="6" t="s">
        <v>266</v>
      </c>
      <c r="B78" s="6" t="s">
        <v>241</v>
      </c>
      <c r="C78" s="6" t="s">
        <v>279</v>
      </c>
      <c r="D78" s="6" t="s">
        <v>260</v>
      </c>
      <c r="E78" s="6" t="s">
        <v>240</v>
      </c>
      <c r="F78" s="6" t="s">
        <v>242</v>
      </c>
      <c r="G78" s="6" t="s">
        <v>243</v>
      </c>
      <c r="H78" s="6" t="s">
        <v>240</v>
      </c>
      <c r="I78" s="8" t="s">
        <v>122</v>
      </c>
      <c r="J78" s="11" t="s">
        <v>123</v>
      </c>
      <c r="K78" s="12" t="s">
        <v>6</v>
      </c>
      <c r="L78" s="13">
        <f>L79</f>
        <v>350000</v>
      </c>
      <c r="M78" s="13">
        <f t="shared" ref="M78:N78" si="32">M79</f>
        <v>350000</v>
      </c>
      <c r="N78" s="13">
        <f t="shared" si="32"/>
        <v>350000</v>
      </c>
    </row>
    <row r="79" spans="1:14" ht="52.15" customHeight="1" outlineLevel="3" x14ac:dyDescent="0.2">
      <c r="A79" s="5" t="s">
        <v>266</v>
      </c>
      <c r="B79" s="5" t="s">
        <v>241</v>
      </c>
      <c r="C79" s="5" t="s">
        <v>279</v>
      </c>
      <c r="D79" s="5" t="s">
        <v>260</v>
      </c>
      <c r="E79" s="5" t="s">
        <v>246</v>
      </c>
      <c r="F79" s="5" t="s">
        <v>242</v>
      </c>
      <c r="G79" s="5" t="s">
        <v>243</v>
      </c>
      <c r="H79" s="5" t="s">
        <v>240</v>
      </c>
      <c r="I79" s="8" t="s">
        <v>124</v>
      </c>
      <c r="J79" s="14" t="s">
        <v>125</v>
      </c>
      <c r="K79" s="15" t="s">
        <v>6</v>
      </c>
      <c r="L79" s="16">
        <f>L80</f>
        <v>350000</v>
      </c>
      <c r="M79" s="16">
        <f t="shared" ref="M79:N79" si="33">M80</f>
        <v>350000</v>
      </c>
      <c r="N79" s="16">
        <f t="shared" si="33"/>
        <v>350000</v>
      </c>
    </row>
    <row r="80" spans="1:14" ht="74.45" customHeight="1" outlineLevel="7" x14ac:dyDescent="0.2">
      <c r="A80" s="5" t="s">
        <v>266</v>
      </c>
      <c r="B80" s="5" t="s">
        <v>241</v>
      </c>
      <c r="C80" s="5" t="s">
        <v>279</v>
      </c>
      <c r="D80" s="5" t="s">
        <v>260</v>
      </c>
      <c r="E80" s="5" t="s">
        <v>247</v>
      </c>
      <c r="F80" s="5" t="s">
        <v>261</v>
      </c>
      <c r="G80" s="5" t="s">
        <v>243</v>
      </c>
      <c r="H80" s="5" t="s">
        <v>282</v>
      </c>
      <c r="I80" s="17" t="s">
        <v>126</v>
      </c>
      <c r="J80" s="14" t="s">
        <v>127</v>
      </c>
      <c r="K80" s="15" t="s">
        <v>128</v>
      </c>
      <c r="L80" s="16">
        <v>350000</v>
      </c>
      <c r="M80" s="16">
        <v>350000</v>
      </c>
      <c r="N80" s="16">
        <v>350000</v>
      </c>
    </row>
    <row r="81" spans="1:14" ht="34.15" customHeight="1" outlineLevel="1" x14ac:dyDescent="0.2">
      <c r="A81" s="4" t="s">
        <v>240</v>
      </c>
      <c r="B81" s="4" t="s">
        <v>241</v>
      </c>
      <c r="C81" s="4" t="s">
        <v>283</v>
      </c>
      <c r="D81" s="4" t="s">
        <v>242</v>
      </c>
      <c r="E81" s="4" t="s">
        <v>240</v>
      </c>
      <c r="F81" s="4" t="s">
        <v>242</v>
      </c>
      <c r="G81" s="4" t="s">
        <v>243</v>
      </c>
      <c r="H81" s="4" t="s">
        <v>240</v>
      </c>
      <c r="I81" s="8" t="s">
        <v>129</v>
      </c>
      <c r="J81" s="9" t="s">
        <v>130</v>
      </c>
      <c r="K81" s="75" t="s">
        <v>6</v>
      </c>
      <c r="L81" s="10">
        <f>L82+L84+L85+L87+L89+L91+L92+L96+L97+L99+L95</f>
        <v>671296.62</v>
      </c>
      <c r="M81" s="10">
        <f>M82+M84+M85+M87+M89+M91+M92+M96+M97+M99+M95</f>
        <v>671296.62</v>
      </c>
      <c r="N81" s="10">
        <f>N82+N84+N85+N87+N89+N91+N92+N96+N97+N99+N95</f>
        <v>671296.62</v>
      </c>
    </row>
    <row r="82" spans="1:14" ht="48.6" customHeight="1" outlineLevel="2" x14ac:dyDescent="0.2">
      <c r="A82" s="6" t="s">
        <v>240</v>
      </c>
      <c r="B82" s="6" t="s">
        <v>241</v>
      </c>
      <c r="C82" s="6" t="s">
        <v>283</v>
      </c>
      <c r="D82" s="6" t="s">
        <v>254</v>
      </c>
      <c r="E82" s="6" t="s">
        <v>240</v>
      </c>
      <c r="F82" s="6" t="s">
        <v>242</v>
      </c>
      <c r="G82" s="6" t="s">
        <v>243</v>
      </c>
      <c r="H82" s="6" t="s">
        <v>240</v>
      </c>
      <c r="I82" s="8" t="s">
        <v>131</v>
      </c>
      <c r="J82" s="11" t="s">
        <v>132</v>
      </c>
      <c r="K82" s="12" t="s">
        <v>6</v>
      </c>
      <c r="L82" s="13">
        <f>L83</f>
        <v>3580.2</v>
      </c>
      <c r="M82" s="13">
        <f t="shared" ref="M82:N82" si="34">M83</f>
        <v>3580.2</v>
      </c>
      <c r="N82" s="13">
        <f t="shared" si="34"/>
        <v>3580.2</v>
      </c>
    </row>
    <row r="83" spans="1:14" ht="81.599999999999994" customHeight="1" outlineLevel="7" x14ac:dyDescent="0.2">
      <c r="A83" s="5" t="s">
        <v>240</v>
      </c>
      <c r="B83" s="5" t="s">
        <v>241</v>
      </c>
      <c r="C83" s="5" t="s">
        <v>283</v>
      </c>
      <c r="D83" s="5" t="s">
        <v>254</v>
      </c>
      <c r="E83" s="5" t="s">
        <v>251</v>
      </c>
      <c r="F83" s="5" t="s">
        <v>244</v>
      </c>
      <c r="G83" s="5" t="s">
        <v>243</v>
      </c>
      <c r="H83" s="5" t="s">
        <v>284</v>
      </c>
      <c r="I83" s="17" t="s">
        <v>133</v>
      </c>
      <c r="J83" s="14" t="s">
        <v>134</v>
      </c>
      <c r="K83" s="15" t="s">
        <v>135</v>
      </c>
      <c r="L83" s="16">
        <v>3580.2</v>
      </c>
      <c r="M83" s="16">
        <v>3580.2</v>
      </c>
      <c r="N83" s="16">
        <v>3580.2</v>
      </c>
    </row>
    <row r="84" spans="1:14" ht="88.9" hidden="1" customHeight="1" outlineLevel="2" x14ac:dyDescent="0.2">
      <c r="A84" s="5" t="s">
        <v>240</v>
      </c>
      <c r="B84" s="6" t="s">
        <v>241</v>
      </c>
      <c r="C84" s="6" t="s">
        <v>283</v>
      </c>
      <c r="D84" s="6" t="s">
        <v>260</v>
      </c>
      <c r="E84" s="6" t="s">
        <v>240</v>
      </c>
      <c r="F84" s="6" t="s">
        <v>244</v>
      </c>
      <c r="G84" s="6" t="s">
        <v>243</v>
      </c>
      <c r="H84" s="6" t="s">
        <v>284</v>
      </c>
      <c r="I84" s="8" t="s">
        <v>136</v>
      </c>
      <c r="J84" s="11" t="s">
        <v>137</v>
      </c>
      <c r="K84" s="12" t="s">
        <v>135</v>
      </c>
      <c r="L84" s="13"/>
      <c r="M84" s="13"/>
      <c r="N84" s="13"/>
    </row>
    <row r="85" spans="1:14" ht="89.45" customHeight="1" outlineLevel="2" x14ac:dyDescent="0.2">
      <c r="A85" s="5" t="s">
        <v>240</v>
      </c>
      <c r="B85" s="6" t="s">
        <v>241</v>
      </c>
      <c r="C85" s="6" t="s">
        <v>283</v>
      </c>
      <c r="D85" s="6" t="s">
        <v>262</v>
      </c>
      <c r="E85" s="6" t="s">
        <v>240</v>
      </c>
      <c r="F85" s="6" t="s">
        <v>244</v>
      </c>
      <c r="G85" s="6" t="s">
        <v>243</v>
      </c>
      <c r="H85" s="5" t="s">
        <v>284</v>
      </c>
      <c r="I85" s="8" t="s">
        <v>138</v>
      </c>
      <c r="J85" s="11" t="s">
        <v>139</v>
      </c>
      <c r="K85" s="12" t="s">
        <v>135</v>
      </c>
      <c r="L85" s="13">
        <f>L86</f>
        <v>82547.27</v>
      </c>
      <c r="M85" s="13">
        <f t="shared" ref="M85:N85" si="35">M86</f>
        <v>82547.27</v>
      </c>
      <c r="N85" s="13">
        <f t="shared" si="35"/>
        <v>82547.27</v>
      </c>
    </row>
    <row r="86" spans="1:14" ht="75" outlineLevel="7" x14ac:dyDescent="0.2">
      <c r="A86" s="5" t="s">
        <v>240</v>
      </c>
      <c r="B86" s="5" t="s">
        <v>241</v>
      </c>
      <c r="C86" s="5" t="s">
        <v>283</v>
      </c>
      <c r="D86" s="5" t="s">
        <v>262</v>
      </c>
      <c r="E86" s="5" t="s">
        <v>246</v>
      </c>
      <c r="F86" s="5" t="s">
        <v>244</v>
      </c>
      <c r="G86" s="5" t="s">
        <v>243</v>
      </c>
      <c r="H86" s="5" t="s">
        <v>284</v>
      </c>
      <c r="I86" s="17" t="s">
        <v>140</v>
      </c>
      <c r="J86" s="14" t="s">
        <v>141</v>
      </c>
      <c r="K86" s="15" t="s">
        <v>135</v>
      </c>
      <c r="L86" s="16">
        <v>82547.27</v>
      </c>
      <c r="M86" s="16">
        <v>82547.27</v>
      </c>
      <c r="N86" s="16">
        <v>82547.27</v>
      </c>
    </row>
    <row r="87" spans="1:14" ht="74.45" hidden="1" customHeight="1" outlineLevel="2" x14ac:dyDescent="0.2">
      <c r="A87" s="5" t="s">
        <v>240</v>
      </c>
      <c r="B87" s="6" t="s">
        <v>241</v>
      </c>
      <c r="C87" s="6" t="s">
        <v>283</v>
      </c>
      <c r="D87" s="6" t="s">
        <v>298</v>
      </c>
      <c r="E87" s="6" t="s">
        <v>240</v>
      </c>
      <c r="F87" s="6" t="s">
        <v>242</v>
      </c>
      <c r="G87" s="6" t="s">
        <v>243</v>
      </c>
      <c r="H87" s="6" t="s">
        <v>240</v>
      </c>
      <c r="I87" s="8" t="s">
        <v>142</v>
      </c>
      <c r="J87" s="11" t="s">
        <v>143</v>
      </c>
      <c r="K87" s="12" t="s">
        <v>6</v>
      </c>
      <c r="L87" s="13">
        <f>L88</f>
        <v>0</v>
      </c>
      <c r="M87" s="13">
        <f t="shared" ref="M87:N87" si="36">M88</f>
        <v>0</v>
      </c>
      <c r="N87" s="13">
        <f t="shared" si="36"/>
        <v>0</v>
      </c>
    </row>
    <row r="88" spans="1:14" ht="70.150000000000006" hidden="1" customHeight="1" outlineLevel="7" x14ac:dyDescent="0.2">
      <c r="A88" s="5" t="s">
        <v>240</v>
      </c>
      <c r="B88" s="5" t="s">
        <v>241</v>
      </c>
      <c r="C88" s="5" t="s">
        <v>283</v>
      </c>
      <c r="D88" s="5" t="s">
        <v>298</v>
      </c>
      <c r="E88" s="24" t="s">
        <v>252</v>
      </c>
      <c r="F88" s="24" t="s">
        <v>261</v>
      </c>
      <c r="G88" s="24" t="s">
        <v>243</v>
      </c>
      <c r="H88" s="24" t="s">
        <v>284</v>
      </c>
      <c r="I88" s="25" t="s">
        <v>144</v>
      </c>
      <c r="J88" s="28" t="s">
        <v>145</v>
      </c>
      <c r="K88" s="26" t="s">
        <v>135</v>
      </c>
      <c r="L88" s="27"/>
      <c r="M88" s="27"/>
      <c r="N88" s="27"/>
    </row>
    <row r="89" spans="1:14" ht="141.75" customHeight="1" outlineLevel="2" x14ac:dyDescent="0.2">
      <c r="A89" s="5" t="s">
        <v>240</v>
      </c>
      <c r="B89" s="6" t="s">
        <v>241</v>
      </c>
      <c r="C89" s="6" t="s">
        <v>283</v>
      </c>
      <c r="D89" s="6" t="s">
        <v>285</v>
      </c>
      <c r="E89" s="41" t="s">
        <v>240</v>
      </c>
      <c r="F89" s="41" t="s">
        <v>242</v>
      </c>
      <c r="G89" s="41" t="s">
        <v>243</v>
      </c>
      <c r="H89" s="41" t="s">
        <v>240</v>
      </c>
      <c r="I89" s="42" t="s">
        <v>146</v>
      </c>
      <c r="J89" s="43" t="s">
        <v>147</v>
      </c>
      <c r="K89" s="44" t="s">
        <v>6</v>
      </c>
      <c r="L89" s="45">
        <f>L90</f>
        <v>5200</v>
      </c>
      <c r="M89" s="45">
        <f t="shared" ref="M89:N89" si="37">M90</f>
        <v>5200</v>
      </c>
      <c r="N89" s="45">
        <f t="shared" si="37"/>
        <v>5200</v>
      </c>
    </row>
    <row r="90" spans="1:14" ht="37.5" outlineLevel="7" x14ac:dyDescent="0.2">
      <c r="A90" s="5" t="s">
        <v>240</v>
      </c>
      <c r="B90" s="5" t="s">
        <v>241</v>
      </c>
      <c r="C90" s="5" t="s">
        <v>283</v>
      </c>
      <c r="D90" s="5" t="s">
        <v>285</v>
      </c>
      <c r="E90" s="24" t="s">
        <v>277</v>
      </c>
      <c r="F90" s="24" t="s">
        <v>244</v>
      </c>
      <c r="G90" s="24" t="s">
        <v>243</v>
      </c>
      <c r="H90" s="24" t="s">
        <v>284</v>
      </c>
      <c r="I90" s="25" t="s">
        <v>148</v>
      </c>
      <c r="J90" s="28" t="s">
        <v>149</v>
      </c>
      <c r="K90" s="26" t="s">
        <v>135</v>
      </c>
      <c r="L90" s="27">
        <v>5200</v>
      </c>
      <c r="M90" s="27">
        <v>5200</v>
      </c>
      <c r="N90" s="27">
        <v>5200</v>
      </c>
    </row>
    <row r="91" spans="1:14" ht="84.6" customHeight="1" outlineLevel="7" x14ac:dyDescent="0.2">
      <c r="A91" s="5" t="s">
        <v>240</v>
      </c>
      <c r="B91" s="6" t="s">
        <v>241</v>
      </c>
      <c r="C91" s="6" t="s">
        <v>283</v>
      </c>
      <c r="D91" s="6" t="s">
        <v>286</v>
      </c>
      <c r="E91" s="41" t="s">
        <v>240</v>
      </c>
      <c r="F91" s="41" t="s">
        <v>244</v>
      </c>
      <c r="G91" s="41" t="s">
        <v>243</v>
      </c>
      <c r="H91" s="41" t="s">
        <v>284</v>
      </c>
      <c r="I91" s="25" t="s">
        <v>150</v>
      </c>
      <c r="J91" s="46" t="s">
        <v>151</v>
      </c>
      <c r="K91" s="44" t="s">
        <v>135</v>
      </c>
      <c r="L91" s="45">
        <v>28705.9</v>
      </c>
      <c r="M91" s="45">
        <v>28705.9</v>
      </c>
      <c r="N91" s="45">
        <v>28705.9</v>
      </c>
    </row>
    <row r="92" spans="1:14" ht="66.599999999999994" hidden="1" customHeight="1" outlineLevel="2" x14ac:dyDescent="0.2">
      <c r="A92" s="5" t="s">
        <v>240</v>
      </c>
      <c r="B92" s="6" t="s">
        <v>241</v>
      </c>
      <c r="C92" s="6" t="s">
        <v>283</v>
      </c>
      <c r="D92" s="6" t="s">
        <v>299</v>
      </c>
      <c r="E92" s="41" t="s">
        <v>240</v>
      </c>
      <c r="F92" s="41" t="s">
        <v>242</v>
      </c>
      <c r="G92" s="41" t="s">
        <v>243</v>
      </c>
      <c r="H92" s="41" t="s">
        <v>240</v>
      </c>
      <c r="I92" s="42" t="s">
        <v>152</v>
      </c>
      <c r="J92" s="46" t="s">
        <v>153</v>
      </c>
      <c r="K92" s="44" t="s">
        <v>6</v>
      </c>
      <c r="L92" s="45">
        <f>L93</f>
        <v>0</v>
      </c>
      <c r="M92" s="45">
        <f t="shared" ref="M92:N92" si="38">M93</f>
        <v>0</v>
      </c>
      <c r="N92" s="45">
        <f t="shared" si="38"/>
        <v>0</v>
      </c>
    </row>
    <row r="93" spans="1:14" ht="83.45" hidden="1" customHeight="1" outlineLevel="7" x14ac:dyDescent="0.2">
      <c r="A93" s="5" t="s">
        <v>240</v>
      </c>
      <c r="B93" s="5" t="s">
        <v>241</v>
      </c>
      <c r="C93" s="5" t="s">
        <v>283</v>
      </c>
      <c r="D93" s="5" t="s">
        <v>299</v>
      </c>
      <c r="E93" s="24" t="s">
        <v>240</v>
      </c>
      <c r="F93" s="24" t="s">
        <v>261</v>
      </c>
      <c r="G93" s="24" t="s">
        <v>243</v>
      </c>
      <c r="H93" s="24" t="s">
        <v>284</v>
      </c>
      <c r="I93" s="25" t="s">
        <v>154</v>
      </c>
      <c r="J93" s="28" t="s">
        <v>155</v>
      </c>
      <c r="K93" s="26" t="s">
        <v>135</v>
      </c>
      <c r="L93" s="27"/>
      <c r="M93" s="27"/>
      <c r="N93" s="27"/>
    </row>
    <row r="94" spans="1:14" ht="48.75" customHeight="1" outlineLevel="7" x14ac:dyDescent="0.2">
      <c r="A94" s="5" t="s">
        <v>240</v>
      </c>
      <c r="B94" s="5" t="s">
        <v>241</v>
      </c>
      <c r="C94" s="5" t="s">
        <v>283</v>
      </c>
      <c r="D94" s="5" t="s">
        <v>390</v>
      </c>
      <c r="E94" s="24" t="s">
        <v>240</v>
      </c>
      <c r="F94" s="24" t="s">
        <v>244</v>
      </c>
      <c r="G94" s="24" t="s">
        <v>243</v>
      </c>
      <c r="H94" s="24" t="s">
        <v>284</v>
      </c>
      <c r="I94" s="25"/>
      <c r="J94" s="46" t="s">
        <v>392</v>
      </c>
      <c r="K94" s="26"/>
      <c r="L94" s="27">
        <f>L95</f>
        <v>5300</v>
      </c>
      <c r="M94" s="27">
        <f t="shared" ref="M94:N94" si="39">M95</f>
        <v>5300</v>
      </c>
      <c r="N94" s="27">
        <f t="shared" si="39"/>
        <v>5300</v>
      </c>
    </row>
    <row r="95" spans="1:14" ht="83.45" customHeight="1" outlineLevel="7" x14ac:dyDescent="0.2">
      <c r="A95" s="5" t="s">
        <v>240</v>
      </c>
      <c r="B95" s="5" t="s">
        <v>241</v>
      </c>
      <c r="C95" s="5" t="s">
        <v>283</v>
      </c>
      <c r="D95" s="5" t="s">
        <v>390</v>
      </c>
      <c r="E95" s="24" t="s">
        <v>394</v>
      </c>
      <c r="F95" s="24" t="s">
        <v>244</v>
      </c>
      <c r="G95" s="24" t="s">
        <v>243</v>
      </c>
      <c r="H95" s="24" t="s">
        <v>284</v>
      </c>
      <c r="I95" s="25"/>
      <c r="J95" s="28" t="s">
        <v>393</v>
      </c>
      <c r="K95" s="26"/>
      <c r="L95" s="27">
        <v>5300</v>
      </c>
      <c r="M95" s="27">
        <v>5300</v>
      </c>
      <c r="N95" s="27">
        <v>5300</v>
      </c>
    </row>
    <row r="96" spans="1:14" ht="116.25" customHeight="1" outlineLevel="7" x14ac:dyDescent="0.2">
      <c r="A96" s="6" t="s">
        <v>240</v>
      </c>
      <c r="B96" s="6" t="s">
        <v>241</v>
      </c>
      <c r="C96" s="6" t="s">
        <v>283</v>
      </c>
      <c r="D96" s="6" t="s">
        <v>287</v>
      </c>
      <c r="E96" s="41" t="s">
        <v>240</v>
      </c>
      <c r="F96" s="41" t="s">
        <v>244</v>
      </c>
      <c r="G96" s="41" t="s">
        <v>243</v>
      </c>
      <c r="H96" s="41" t="s">
        <v>284</v>
      </c>
      <c r="I96" s="25" t="s">
        <v>156</v>
      </c>
      <c r="J96" s="46" t="s">
        <v>157</v>
      </c>
      <c r="K96" s="44" t="s">
        <v>135</v>
      </c>
      <c r="L96" s="45">
        <v>119387.4</v>
      </c>
      <c r="M96" s="45">
        <v>119387.4</v>
      </c>
      <c r="N96" s="45">
        <v>119387.4</v>
      </c>
    </row>
    <row r="97" spans="1:15" ht="49.9" customHeight="1" outlineLevel="2" x14ac:dyDescent="0.2">
      <c r="A97" s="6" t="s">
        <v>240</v>
      </c>
      <c r="B97" s="6" t="s">
        <v>241</v>
      </c>
      <c r="C97" s="6" t="s">
        <v>283</v>
      </c>
      <c r="D97" s="6" t="s">
        <v>300</v>
      </c>
      <c r="E97" s="41" t="s">
        <v>240</v>
      </c>
      <c r="F97" s="41" t="s">
        <v>248</v>
      </c>
      <c r="G97" s="41" t="s">
        <v>243</v>
      </c>
      <c r="H97" s="41" t="s">
        <v>284</v>
      </c>
      <c r="I97" s="42" t="s">
        <v>158</v>
      </c>
      <c r="J97" s="46" t="s">
        <v>159</v>
      </c>
      <c r="K97" s="44" t="s">
        <v>135</v>
      </c>
      <c r="L97" s="45">
        <f>L98</f>
        <v>1434.32</v>
      </c>
      <c r="M97" s="45">
        <f t="shared" ref="M97:N97" si="40">M98</f>
        <v>1434.32</v>
      </c>
      <c r="N97" s="45">
        <f t="shared" si="40"/>
        <v>1434.32</v>
      </c>
    </row>
    <row r="98" spans="1:15" ht="80.45" customHeight="1" outlineLevel="7" x14ac:dyDescent="0.2">
      <c r="A98" s="5" t="s">
        <v>240</v>
      </c>
      <c r="B98" s="5" t="s">
        <v>241</v>
      </c>
      <c r="C98" s="5" t="s">
        <v>283</v>
      </c>
      <c r="D98" s="5" t="s">
        <v>300</v>
      </c>
      <c r="E98" s="24" t="s">
        <v>250</v>
      </c>
      <c r="F98" s="24" t="s">
        <v>248</v>
      </c>
      <c r="G98" s="24" t="s">
        <v>243</v>
      </c>
      <c r="H98" s="24" t="s">
        <v>284</v>
      </c>
      <c r="I98" s="25" t="s">
        <v>160</v>
      </c>
      <c r="J98" s="28" t="s">
        <v>161</v>
      </c>
      <c r="K98" s="26" t="s">
        <v>135</v>
      </c>
      <c r="L98" s="27">
        <v>1434.32</v>
      </c>
      <c r="M98" s="27">
        <v>1434.32</v>
      </c>
      <c r="N98" s="27">
        <v>1434.32</v>
      </c>
    </row>
    <row r="99" spans="1:15" ht="51" customHeight="1" outlineLevel="2" x14ac:dyDescent="0.2">
      <c r="A99" s="6" t="s">
        <v>240</v>
      </c>
      <c r="B99" s="6" t="s">
        <v>241</v>
      </c>
      <c r="C99" s="6" t="s">
        <v>283</v>
      </c>
      <c r="D99" s="6" t="s">
        <v>288</v>
      </c>
      <c r="E99" s="41" t="s">
        <v>240</v>
      </c>
      <c r="F99" s="41" t="s">
        <v>242</v>
      </c>
      <c r="G99" s="41" t="s">
        <v>243</v>
      </c>
      <c r="H99" s="41" t="s">
        <v>240</v>
      </c>
      <c r="I99" s="42" t="s">
        <v>162</v>
      </c>
      <c r="J99" s="46" t="s">
        <v>163</v>
      </c>
      <c r="K99" s="44" t="s">
        <v>6</v>
      </c>
      <c r="L99" s="45">
        <f>L100</f>
        <v>425141.53</v>
      </c>
      <c r="M99" s="45">
        <f t="shared" ref="M99:N99" si="41">M100</f>
        <v>425141.53</v>
      </c>
      <c r="N99" s="45">
        <f t="shared" si="41"/>
        <v>425141.53</v>
      </c>
    </row>
    <row r="100" spans="1:15" ht="68.45" customHeight="1" outlineLevel="7" x14ac:dyDescent="0.2">
      <c r="A100" s="5" t="s">
        <v>240</v>
      </c>
      <c r="B100" s="5" t="s">
        <v>241</v>
      </c>
      <c r="C100" s="5" t="s">
        <v>283</v>
      </c>
      <c r="D100" s="5" t="s">
        <v>288</v>
      </c>
      <c r="E100" s="24" t="s">
        <v>252</v>
      </c>
      <c r="F100" s="24" t="s">
        <v>261</v>
      </c>
      <c r="G100" s="24" t="s">
        <v>243</v>
      </c>
      <c r="H100" s="24" t="s">
        <v>284</v>
      </c>
      <c r="I100" s="25" t="s">
        <v>164</v>
      </c>
      <c r="J100" s="28" t="s">
        <v>165</v>
      </c>
      <c r="K100" s="26" t="s">
        <v>135</v>
      </c>
      <c r="L100" s="27">
        <v>425141.53</v>
      </c>
      <c r="M100" s="27">
        <v>425141.53</v>
      </c>
      <c r="N100" s="27">
        <v>425141.53</v>
      </c>
    </row>
    <row r="101" spans="1:15" ht="25.5" outlineLevel="1" x14ac:dyDescent="0.2">
      <c r="A101" s="4" t="s">
        <v>240</v>
      </c>
      <c r="B101" s="4" t="s">
        <v>241</v>
      </c>
      <c r="C101" s="4" t="s">
        <v>289</v>
      </c>
      <c r="D101" s="4" t="s">
        <v>242</v>
      </c>
      <c r="E101" s="31" t="s">
        <v>240</v>
      </c>
      <c r="F101" s="31" t="s">
        <v>242</v>
      </c>
      <c r="G101" s="31" t="s">
        <v>243</v>
      </c>
      <c r="H101" s="31" t="s">
        <v>240</v>
      </c>
      <c r="I101" s="42" t="s">
        <v>166</v>
      </c>
      <c r="J101" s="29" t="s">
        <v>167</v>
      </c>
      <c r="K101" s="47" t="s">
        <v>6</v>
      </c>
      <c r="L101" s="48">
        <f>L102</f>
        <v>127200</v>
      </c>
      <c r="M101" s="48">
        <f t="shared" ref="M101:N102" si="42">M102</f>
        <v>127200</v>
      </c>
      <c r="N101" s="48">
        <f t="shared" si="42"/>
        <v>127200</v>
      </c>
    </row>
    <row r="102" spans="1:15" ht="28.15" customHeight="1" outlineLevel="2" x14ac:dyDescent="0.2">
      <c r="A102" s="6" t="s">
        <v>240</v>
      </c>
      <c r="B102" s="6" t="s">
        <v>241</v>
      </c>
      <c r="C102" s="6" t="s">
        <v>289</v>
      </c>
      <c r="D102" s="6" t="s">
        <v>259</v>
      </c>
      <c r="E102" s="41" t="s">
        <v>240</v>
      </c>
      <c r="F102" s="41" t="s">
        <v>242</v>
      </c>
      <c r="G102" s="41" t="s">
        <v>243</v>
      </c>
      <c r="H102" s="41" t="s">
        <v>240</v>
      </c>
      <c r="I102" s="42" t="s">
        <v>168</v>
      </c>
      <c r="J102" s="46" t="s">
        <v>169</v>
      </c>
      <c r="K102" s="44" t="s">
        <v>6</v>
      </c>
      <c r="L102" s="45">
        <f>L103</f>
        <v>127200</v>
      </c>
      <c r="M102" s="45">
        <f t="shared" si="42"/>
        <v>127200</v>
      </c>
      <c r="N102" s="45">
        <f t="shared" si="42"/>
        <v>127200</v>
      </c>
    </row>
    <row r="103" spans="1:15" ht="30" customHeight="1" outlineLevel="7" x14ac:dyDescent="0.2">
      <c r="A103" s="5" t="s">
        <v>240</v>
      </c>
      <c r="B103" s="5" t="s">
        <v>241</v>
      </c>
      <c r="C103" s="5" t="s">
        <v>289</v>
      </c>
      <c r="D103" s="5" t="s">
        <v>259</v>
      </c>
      <c r="E103" s="24" t="s">
        <v>252</v>
      </c>
      <c r="F103" s="24" t="s">
        <v>261</v>
      </c>
      <c r="G103" s="24" t="s">
        <v>243</v>
      </c>
      <c r="H103" s="24" t="s">
        <v>240</v>
      </c>
      <c r="I103" s="25" t="s">
        <v>170</v>
      </c>
      <c r="J103" s="28" t="s">
        <v>171</v>
      </c>
      <c r="K103" s="26" t="s">
        <v>6</v>
      </c>
      <c r="L103" s="27">
        <v>127200</v>
      </c>
      <c r="M103" s="27">
        <v>127200</v>
      </c>
      <c r="N103" s="27">
        <v>127200</v>
      </c>
    </row>
    <row r="104" spans="1:15" ht="27.6" customHeight="1" x14ac:dyDescent="0.2">
      <c r="A104" s="4" t="s">
        <v>290</v>
      </c>
      <c r="B104" s="4" t="s">
        <v>232</v>
      </c>
      <c r="C104" s="4" t="s">
        <v>242</v>
      </c>
      <c r="D104" s="4" t="s">
        <v>242</v>
      </c>
      <c r="E104" s="31" t="s">
        <v>240</v>
      </c>
      <c r="F104" s="31" t="s">
        <v>242</v>
      </c>
      <c r="G104" s="31" t="s">
        <v>243</v>
      </c>
      <c r="H104" s="31" t="s">
        <v>240</v>
      </c>
      <c r="I104" s="42" t="s">
        <v>172</v>
      </c>
      <c r="J104" s="29" t="s">
        <v>173</v>
      </c>
      <c r="K104" s="47" t="s">
        <v>6</v>
      </c>
      <c r="L104" s="48">
        <f>L105+L164+L155+L168+L171+L162+L173</f>
        <v>311640592.83999997</v>
      </c>
      <c r="M104" s="48">
        <f>M105+M164+M155+M168+M171</f>
        <v>298876754.55000001</v>
      </c>
      <c r="N104" s="48">
        <f>N105+N164+N155+N168+N171</f>
        <v>298874254.55000001</v>
      </c>
    </row>
    <row r="105" spans="1:15" ht="61.15" customHeight="1" outlineLevel="1" x14ac:dyDescent="0.2">
      <c r="A105" s="4" t="s">
        <v>290</v>
      </c>
      <c r="B105" s="4" t="s">
        <v>232</v>
      </c>
      <c r="C105" s="4" t="s">
        <v>248</v>
      </c>
      <c r="D105" s="4" t="s">
        <v>242</v>
      </c>
      <c r="E105" s="31" t="s">
        <v>240</v>
      </c>
      <c r="F105" s="31" t="s">
        <v>242</v>
      </c>
      <c r="G105" s="31" t="s">
        <v>243</v>
      </c>
      <c r="H105" s="31" t="s">
        <v>240</v>
      </c>
      <c r="I105" s="42" t="s">
        <v>174</v>
      </c>
      <c r="J105" s="29" t="s">
        <v>175</v>
      </c>
      <c r="K105" s="47" t="s">
        <v>6</v>
      </c>
      <c r="L105" s="48">
        <f>L106+L110+L121+L152</f>
        <v>310198900</v>
      </c>
      <c r="M105" s="48">
        <f>M106+M110+M121+M152</f>
        <v>298608737.85000002</v>
      </c>
      <c r="N105" s="48">
        <f>N106+N110+N121+N152</f>
        <v>298606237.85000002</v>
      </c>
    </row>
    <row r="106" spans="1:15" ht="44.45" customHeight="1" outlineLevel="2" x14ac:dyDescent="0.2">
      <c r="A106" s="4" t="s">
        <v>290</v>
      </c>
      <c r="B106" s="4" t="s">
        <v>232</v>
      </c>
      <c r="C106" s="4" t="s">
        <v>248</v>
      </c>
      <c r="D106" s="4" t="s">
        <v>244</v>
      </c>
      <c r="E106" s="31" t="s">
        <v>240</v>
      </c>
      <c r="F106" s="31" t="s">
        <v>242</v>
      </c>
      <c r="G106" s="31" t="s">
        <v>243</v>
      </c>
      <c r="H106" s="31" t="s">
        <v>240</v>
      </c>
      <c r="I106" s="42" t="s">
        <v>176</v>
      </c>
      <c r="J106" s="29" t="s">
        <v>177</v>
      </c>
      <c r="K106" s="47" t="s">
        <v>6</v>
      </c>
      <c r="L106" s="48">
        <f>L107</f>
        <v>3161400</v>
      </c>
      <c r="M106" s="48">
        <f>M107</f>
        <v>2529100</v>
      </c>
      <c r="N106" s="48">
        <f>N107</f>
        <v>2529100</v>
      </c>
    </row>
    <row r="107" spans="1:15" ht="28.15" customHeight="1" outlineLevel="3" x14ac:dyDescent="0.2">
      <c r="A107" s="6" t="s">
        <v>290</v>
      </c>
      <c r="B107" s="6" t="s">
        <v>232</v>
      </c>
      <c r="C107" s="6" t="s">
        <v>248</v>
      </c>
      <c r="D107" s="6" t="s">
        <v>244</v>
      </c>
      <c r="E107" s="41" t="s">
        <v>291</v>
      </c>
      <c r="F107" s="41" t="s">
        <v>242</v>
      </c>
      <c r="G107" s="41" t="s">
        <v>243</v>
      </c>
      <c r="H107" s="41" t="s">
        <v>240</v>
      </c>
      <c r="I107" s="49" t="s">
        <v>178</v>
      </c>
      <c r="J107" s="46" t="s">
        <v>179</v>
      </c>
      <c r="K107" s="44" t="s">
        <v>6</v>
      </c>
      <c r="L107" s="45">
        <f>L108</f>
        <v>3161400</v>
      </c>
      <c r="M107" s="45">
        <f t="shared" ref="M107:N107" si="43">M108</f>
        <v>2529100</v>
      </c>
      <c r="N107" s="45">
        <f t="shared" si="43"/>
        <v>2529100</v>
      </c>
    </row>
    <row r="108" spans="1:15" ht="42.6" customHeight="1" outlineLevel="4" x14ac:dyDescent="0.2">
      <c r="A108" s="6" t="s">
        <v>290</v>
      </c>
      <c r="B108" s="6" t="s">
        <v>232</v>
      </c>
      <c r="C108" s="6" t="s">
        <v>248</v>
      </c>
      <c r="D108" s="6" t="s">
        <v>244</v>
      </c>
      <c r="E108" s="41" t="s">
        <v>291</v>
      </c>
      <c r="F108" s="41" t="s">
        <v>261</v>
      </c>
      <c r="G108" s="41" t="s">
        <v>243</v>
      </c>
      <c r="H108" s="41" t="s">
        <v>240</v>
      </c>
      <c r="I108" s="49" t="s">
        <v>180</v>
      </c>
      <c r="J108" s="46" t="s">
        <v>181</v>
      </c>
      <c r="K108" s="44" t="s">
        <v>6</v>
      </c>
      <c r="L108" s="45">
        <f>L109</f>
        <v>3161400</v>
      </c>
      <c r="M108" s="45">
        <f t="shared" ref="M108:N108" si="44">M109</f>
        <v>2529100</v>
      </c>
      <c r="N108" s="45">
        <f t="shared" si="44"/>
        <v>2529100</v>
      </c>
    </row>
    <row r="109" spans="1:15" ht="121.9" customHeight="1" outlineLevel="7" x14ac:dyDescent="0.2">
      <c r="A109" s="5" t="s">
        <v>290</v>
      </c>
      <c r="B109" s="5" t="s">
        <v>232</v>
      </c>
      <c r="C109" s="5" t="s">
        <v>248</v>
      </c>
      <c r="D109" s="5" t="s">
        <v>244</v>
      </c>
      <c r="E109" s="24" t="s">
        <v>291</v>
      </c>
      <c r="F109" s="24" t="s">
        <v>261</v>
      </c>
      <c r="G109" s="24" t="s">
        <v>292</v>
      </c>
      <c r="H109" s="24" t="s">
        <v>293</v>
      </c>
      <c r="I109" s="25" t="s">
        <v>182</v>
      </c>
      <c r="J109" s="64" t="s">
        <v>349</v>
      </c>
      <c r="K109" s="26" t="s">
        <v>183</v>
      </c>
      <c r="L109" s="27">
        <v>3161400</v>
      </c>
      <c r="M109" s="27">
        <v>2529100</v>
      </c>
      <c r="N109" s="27">
        <v>2529100</v>
      </c>
    </row>
    <row r="110" spans="1:15" ht="55.9" customHeight="1" outlineLevel="2" x14ac:dyDescent="0.2">
      <c r="A110" s="4" t="s">
        <v>290</v>
      </c>
      <c r="B110" s="4" t="s">
        <v>232</v>
      </c>
      <c r="C110" s="4" t="s">
        <v>248</v>
      </c>
      <c r="D110" s="4" t="s">
        <v>248</v>
      </c>
      <c r="E110" s="31" t="s">
        <v>240</v>
      </c>
      <c r="F110" s="31" t="s">
        <v>242</v>
      </c>
      <c r="G110" s="31" t="s">
        <v>243</v>
      </c>
      <c r="H110" s="31" t="s">
        <v>240</v>
      </c>
      <c r="I110" s="42" t="s">
        <v>184</v>
      </c>
      <c r="J110" s="29" t="s">
        <v>185</v>
      </c>
      <c r="K110" s="47" t="s">
        <v>6</v>
      </c>
      <c r="L110" s="48">
        <f>L111</f>
        <v>72471300</v>
      </c>
      <c r="M110" s="48">
        <f t="shared" ref="M110:N110" si="45">M111</f>
        <v>62251510</v>
      </c>
      <c r="N110" s="48">
        <f t="shared" si="45"/>
        <v>62251510</v>
      </c>
      <c r="O110" s="83"/>
    </row>
    <row r="111" spans="1:15" ht="31.9" customHeight="1" outlineLevel="3" x14ac:dyDescent="0.2">
      <c r="A111" s="6" t="s">
        <v>290</v>
      </c>
      <c r="B111" s="6" t="s">
        <v>232</v>
      </c>
      <c r="C111" s="6" t="s">
        <v>248</v>
      </c>
      <c r="D111" s="6" t="s">
        <v>248</v>
      </c>
      <c r="E111" s="41" t="s">
        <v>294</v>
      </c>
      <c r="F111" s="41" t="s">
        <v>242</v>
      </c>
      <c r="G111" s="41" t="s">
        <v>243</v>
      </c>
      <c r="H111" s="41" t="s">
        <v>240</v>
      </c>
      <c r="I111" s="50" t="s">
        <v>186</v>
      </c>
      <c r="J111" s="46" t="s">
        <v>187</v>
      </c>
      <c r="K111" s="44" t="s">
        <v>6</v>
      </c>
      <c r="L111" s="45">
        <f>L112</f>
        <v>72471300</v>
      </c>
      <c r="M111" s="45">
        <f t="shared" ref="M111:N111" si="46">M112</f>
        <v>62251510</v>
      </c>
      <c r="N111" s="45">
        <f t="shared" si="46"/>
        <v>62251510</v>
      </c>
    </row>
    <row r="112" spans="1:15" ht="31.9" customHeight="1" outlineLevel="4" x14ac:dyDescent="0.2">
      <c r="A112" s="6" t="s">
        <v>290</v>
      </c>
      <c r="B112" s="6" t="s">
        <v>232</v>
      </c>
      <c r="C112" s="6" t="s">
        <v>248</v>
      </c>
      <c r="D112" s="6" t="s">
        <v>248</v>
      </c>
      <c r="E112" s="41" t="s">
        <v>294</v>
      </c>
      <c r="F112" s="41" t="s">
        <v>261</v>
      </c>
      <c r="G112" s="41" t="s">
        <v>243</v>
      </c>
      <c r="H112" s="41" t="s">
        <v>240</v>
      </c>
      <c r="I112" s="49" t="s">
        <v>188</v>
      </c>
      <c r="J112" s="46" t="s">
        <v>189</v>
      </c>
      <c r="K112" s="44" t="s">
        <v>6</v>
      </c>
      <c r="L112" s="45">
        <f>L116+L119+L120+L115+L114+L117+L118+L113</f>
        <v>72471300</v>
      </c>
      <c r="M112" s="45">
        <f t="shared" ref="M112:N112" si="47">M116+M119+M120</f>
        <v>62251510</v>
      </c>
      <c r="N112" s="45">
        <f t="shared" si="47"/>
        <v>62251510</v>
      </c>
    </row>
    <row r="113" spans="1:14" ht="126" customHeight="1" outlineLevel="4" x14ac:dyDescent="0.2">
      <c r="A113" s="6" t="s">
        <v>290</v>
      </c>
      <c r="B113" s="6" t="s">
        <v>232</v>
      </c>
      <c r="C113" s="6" t="s">
        <v>248</v>
      </c>
      <c r="D113" s="6" t="s">
        <v>248</v>
      </c>
      <c r="E113" s="41" t="s">
        <v>294</v>
      </c>
      <c r="F113" s="41" t="s">
        <v>261</v>
      </c>
      <c r="G113" s="41" t="s">
        <v>415</v>
      </c>
      <c r="H113" s="41" t="s">
        <v>293</v>
      </c>
      <c r="I113" s="42"/>
      <c r="J113" s="28" t="s">
        <v>416</v>
      </c>
      <c r="K113" s="44"/>
      <c r="L113" s="45">
        <v>67000</v>
      </c>
      <c r="M113" s="45">
        <v>0</v>
      </c>
      <c r="N113" s="45">
        <v>0</v>
      </c>
    </row>
    <row r="114" spans="1:14" ht="144.75" customHeight="1" outlineLevel="4" x14ac:dyDescent="0.2">
      <c r="A114" s="6" t="s">
        <v>290</v>
      </c>
      <c r="B114" s="6" t="s">
        <v>232</v>
      </c>
      <c r="C114" s="6" t="s">
        <v>248</v>
      </c>
      <c r="D114" s="6" t="s">
        <v>248</v>
      </c>
      <c r="E114" s="41" t="s">
        <v>294</v>
      </c>
      <c r="F114" s="41" t="s">
        <v>261</v>
      </c>
      <c r="G114" s="41" t="s">
        <v>402</v>
      </c>
      <c r="H114" s="41" t="s">
        <v>293</v>
      </c>
      <c r="I114" s="49"/>
      <c r="J114" s="84" t="s">
        <v>403</v>
      </c>
      <c r="K114" s="44"/>
      <c r="L114" s="45">
        <v>8171300</v>
      </c>
      <c r="M114" s="45">
        <v>0</v>
      </c>
      <c r="N114" s="45">
        <v>0</v>
      </c>
    </row>
    <row r="115" spans="1:14" ht="184.5" customHeight="1" outlineLevel="4" x14ac:dyDescent="0.2">
      <c r="A115" s="6" t="s">
        <v>290</v>
      </c>
      <c r="B115" s="6" t="s">
        <v>232</v>
      </c>
      <c r="C115" s="6" t="s">
        <v>248</v>
      </c>
      <c r="D115" s="6" t="s">
        <v>248</v>
      </c>
      <c r="E115" s="41" t="s">
        <v>294</v>
      </c>
      <c r="F115" s="41" t="s">
        <v>261</v>
      </c>
      <c r="G115" s="41" t="s">
        <v>404</v>
      </c>
      <c r="H115" s="41" t="s">
        <v>293</v>
      </c>
      <c r="I115" s="49"/>
      <c r="J115" s="84" t="s">
        <v>405</v>
      </c>
      <c r="K115" s="44"/>
      <c r="L115" s="45">
        <f>1088100+619500</f>
        <v>1707600</v>
      </c>
      <c r="M115" s="45">
        <v>0</v>
      </c>
      <c r="N115" s="45">
        <v>0</v>
      </c>
    </row>
    <row r="116" spans="1:14" ht="103.5" customHeight="1" outlineLevel="7" x14ac:dyDescent="0.2">
      <c r="A116" s="5" t="s">
        <v>290</v>
      </c>
      <c r="B116" s="5" t="s">
        <v>232</v>
      </c>
      <c r="C116" s="5" t="s">
        <v>248</v>
      </c>
      <c r="D116" s="5" t="s">
        <v>248</v>
      </c>
      <c r="E116" s="24" t="s">
        <v>294</v>
      </c>
      <c r="F116" s="24" t="s">
        <v>261</v>
      </c>
      <c r="G116" s="24" t="s">
        <v>295</v>
      </c>
      <c r="H116" s="24" t="s">
        <v>293</v>
      </c>
      <c r="I116" s="25" t="s">
        <v>190</v>
      </c>
      <c r="J116" s="65" t="s">
        <v>350</v>
      </c>
      <c r="K116" s="26" t="s">
        <v>183</v>
      </c>
      <c r="L116" s="27">
        <v>185700</v>
      </c>
      <c r="M116" s="27">
        <v>185710</v>
      </c>
      <c r="N116" s="27">
        <v>185710</v>
      </c>
    </row>
    <row r="117" spans="1:14" ht="123" customHeight="1" outlineLevel="7" x14ac:dyDescent="0.2">
      <c r="A117" s="5" t="s">
        <v>290</v>
      </c>
      <c r="B117" s="5" t="s">
        <v>232</v>
      </c>
      <c r="C117" s="5" t="s">
        <v>248</v>
      </c>
      <c r="D117" s="5" t="s">
        <v>248</v>
      </c>
      <c r="E117" s="24" t="s">
        <v>294</v>
      </c>
      <c r="F117" s="24" t="s">
        <v>261</v>
      </c>
      <c r="G117" s="24" t="s">
        <v>406</v>
      </c>
      <c r="H117" s="24" t="s">
        <v>293</v>
      </c>
      <c r="I117" s="25" t="s">
        <v>190</v>
      </c>
      <c r="J117" s="65" t="s">
        <v>407</v>
      </c>
      <c r="K117" s="26" t="s">
        <v>183</v>
      </c>
      <c r="L117" s="27">
        <v>41100</v>
      </c>
      <c r="M117" s="27">
        <v>0</v>
      </c>
      <c r="N117" s="27">
        <v>0</v>
      </c>
    </row>
    <row r="118" spans="1:14" ht="123" customHeight="1" outlineLevel="7" x14ac:dyDescent="0.2">
      <c r="A118" s="5" t="s">
        <v>290</v>
      </c>
      <c r="B118" s="5" t="s">
        <v>232</v>
      </c>
      <c r="C118" s="5" t="s">
        <v>248</v>
      </c>
      <c r="D118" s="5" t="s">
        <v>248</v>
      </c>
      <c r="E118" s="24" t="s">
        <v>294</v>
      </c>
      <c r="F118" s="24" t="s">
        <v>261</v>
      </c>
      <c r="G118" s="24" t="s">
        <v>408</v>
      </c>
      <c r="H118" s="24" t="s">
        <v>293</v>
      </c>
      <c r="I118" s="25"/>
      <c r="J118" s="65" t="s">
        <v>409</v>
      </c>
      <c r="K118" s="26"/>
      <c r="L118" s="27">
        <v>232800</v>
      </c>
      <c r="M118" s="27">
        <v>0</v>
      </c>
      <c r="N118" s="27">
        <v>0</v>
      </c>
    </row>
    <row r="119" spans="1:14" ht="160.5" customHeight="1" outlineLevel="7" x14ac:dyDescent="0.2">
      <c r="A119" s="5" t="s">
        <v>290</v>
      </c>
      <c r="B119" s="5" t="s">
        <v>232</v>
      </c>
      <c r="C119" s="5" t="s">
        <v>248</v>
      </c>
      <c r="D119" s="5" t="s">
        <v>248</v>
      </c>
      <c r="E119" s="24" t="s">
        <v>294</v>
      </c>
      <c r="F119" s="24" t="s">
        <v>261</v>
      </c>
      <c r="G119" s="24" t="s">
        <v>296</v>
      </c>
      <c r="H119" s="24" t="s">
        <v>293</v>
      </c>
      <c r="I119" s="25" t="s">
        <v>191</v>
      </c>
      <c r="J119" s="66" t="s">
        <v>351</v>
      </c>
      <c r="K119" s="26" t="s">
        <v>183</v>
      </c>
      <c r="L119" s="27">
        <v>62005800</v>
      </c>
      <c r="M119" s="27">
        <f>31002900+31002900</f>
        <v>62005800</v>
      </c>
      <c r="N119" s="27">
        <f>31002900+31002900</f>
        <v>62005800</v>
      </c>
    </row>
    <row r="120" spans="1:14" ht="161.25" customHeight="1" outlineLevel="7" x14ac:dyDescent="0.2">
      <c r="A120" s="5" t="s">
        <v>290</v>
      </c>
      <c r="B120" s="5" t="s">
        <v>232</v>
      </c>
      <c r="C120" s="5" t="s">
        <v>248</v>
      </c>
      <c r="D120" s="5" t="s">
        <v>248</v>
      </c>
      <c r="E120" s="24" t="s">
        <v>294</v>
      </c>
      <c r="F120" s="24" t="s">
        <v>261</v>
      </c>
      <c r="G120" s="24" t="s">
        <v>297</v>
      </c>
      <c r="H120" s="24" t="s">
        <v>293</v>
      </c>
      <c r="I120" s="25" t="s">
        <v>192</v>
      </c>
      <c r="J120" s="65" t="s">
        <v>352</v>
      </c>
      <c r="K120" s="26" t="s">
        <v>183</v>
      </c>
      <c r="L120" s="27">
        <v>60000</v>
      </c>
      <c r="M120" s="27">
        <v>60000</v>
      </c>
      <c r="N120" s="27">
        <v>60000</v>
      </c>
    </row>
    <row r="121" spans="1:14" ht="51" customHeight="1" outlineLevel="7" x14ac:dyDescent="0.2">
      <c r="A121" s="5" t="s">
        <v>290</v>
      </c>
      <c r="B121" s="5" t="s">
        <v>232</v>
      </c>
      <c r="C121" s="5" t="s">
        <v>248</v>
      </c>
      <c r="D121" s="5" t="s">
        <v>254</v>
      </c>
      <c r="E121" s="24" t="s">
        <v>240</v>
      </c>
      <c r="F121" s="24" t="s">
        <v>242</v>
      </c>
      <c r="G121" s="24" t="s">
        <v>243</v>
      </c>
      <c r="H121" s="24" t="s">
        <v>240</v>
      </c>
      <c r="I121" s="25"/>
      <c r="J121" s="63" t="s">
        <v>193</v>
      </c>
      <c r="K121" s="26"/>
      <c r="L121" s="27">
        <f>L122+L126+L142+L145+L148+L124</f>
        <v>234563700</v>
      </c>
      <c r="M121" s="27">
        <f t="shared" ref="M121:N121" si="48">M122+M126+M142+M145+M148</f>
        <v>233825627.85000002</v>
      </c>
      <c r="N121" s="27">
        <f t="shared" si="48"/>
        <v>233825627.85000002</v>
      </c>
    </row>
    <row r="122" spans="1:14" ht="56.25" outlineLevel="3" x14ac:dyDescent="0.2">
      <c r="A122" s="6" t="s">
        <v>290</v>
      </c>
      <c r="B122" s="6" t="s">
        <v>232</v>
      </c>
      <c r="C122" s="6" t="s">
        <v>248</v>
      </c>
      <c r="D122" s="6" t="s">
        <v>254</v>
      </c>
      <c r="E122" s="41" t="s">
        <v>302</v>
      </c>
      <c r="F122" s="41" t="s">
        <v>242</v>
      </c>
      <c r="G122" s="41" t="s">
        <v>243</v>
      </c>
      <c r="H122" s="41" t="s">
        <v>240</v>
      </c>
      <c r="I122" s="49" t="s">
        <v>194</v>
      </c>
      <c r="J122" s="46" t="s">
        <v>195</v>
      </c>
      <c r="K122" s="44" t="s">
        <v>6</v>
      </c>
      <c r="L122" s="45">
        <f>L123</f>
        <v>2500</v>
      </c>
      <c r="M122" s="45">
        <f t="shared" ref="M122:N122" si="49">M123</f>
        <v>0</v>
      </c>
      <c r="N122" s="45">
        <f t="shared" si="49"/>
        <v>0</v>
      </c>
    </row>
    <row r="123" spans="1:14" ht="102.75" customHeight="1" outlineLevel="7" x14ac:dyDescent="0.2">
      <c r="A123" s="5" t="s">
        <v>290</v>
      </c>
      <c r="B123" s="5" t="s">
        <v>232</v>
      </c>
      <c r="C123" s="5" t="s">
        <v>248</v>
      </c>
      <c r="D123" s="5" t="s">
        <v>254</v>
      </c>
      <c r="E123" s="24" t="s">
        <v>302</v>
      </c>
      <c r="F123" s="24" t="s">
        <v>261</v>
      </c>
      <c r="G123" s="24" t="s">
        <v>243</v>
      </c>
      <c r="H123" s="24" t="s">
        <v>293</v>
      </c>
      <c r="I123" s="25" t="s">
        <v>196</v>
      </c>
      <c r="J123" s="66" t="s">
        <v>353</v>
      </c>
      <c r="K123" s="26" t="s">
        <v>183</v>
      </c>
      <c r="L123" s="27">
        <v>2500</v>
      </c>
      <c r="M123" s="27">
        <v>0</v>
      </c>
      <c r="N123" s="27">
        <v>0</v>
      </c>
    </row>
    <row r="124" spans="1:14" ht="66.75" customHeight="1" outlineLevel="7" x14ac:dyDescent="0.2">
      <c r="A124" s="5" t="s">
        <v>290</v>
      </c>
      <c r="B124" s="5" t="s">
        <v>232</v>
      </c>
      <c r="C124" s="5" t="s">
        <v>248</v>
      </c>
      <c r="D124" s="5" t="s">
        <v>254</v>
      </c>
      <c r="E124" s="24" t="s">
        <v>411</v>
      </c>
      <c r="F124" s="24" t="s">
        <v>242</v>
      </c>
      <c r="G124" s="24" t="s">
        <v>243</v>
      </c>
      <c r="H124" s="24" t="s">
        <v>240</v>
      </c>
      <c r="I124" s="25"/>
      <c r="J124" s="71" t="s">
        <v>410</v>
      </c>
      <c r="K124" s="26"/>
      <c r="L124" s="45">
        <v>1005600</v>
      </c>
      <c r="M124" s="27">
        <v>0</v>
      </c>
      <c r="N124" s="27">
        <v>0</v>
      </c>
    </row>
    <row r="125" spans="1:14" ht="87" customHeight="1" outlineLevel="7" x14ac:dyDescent="0.2">
      <c r="A125" s="5" t="s">
        <v>290</v>
      </c>
      <c r="B125" s="5" t="s">
        <v>232</v>
      </c>
      <c r="C125" s="5" t="s">
        <v>248</v>
      </c>
      <c r="D125" s="5" t="s">
        <v>254</v>
      </c>
      <c r="E125" s="24" t="s">
        <v>411</v>
      </c>
      <c r="F125" s="24" t="s">
        <v>261</v>
      </c>
      <c r="G125" s="24" t="s">
        <v>243</v>
      </c>
      <c r="H125" s="24" t="s">
        <v>293</v>
      </c>
      <c r="I125" s="25"/>
      <c r="J125" s="66" t="s">
        <v>412</v>
      </c>
      <c r="K125" s="26"/>
      <c r="L125" s="27">
        <v>1005600</v>
      </c>
      <c r="M125" s="27">
        <v>0</v>
      </c>
      <c r="N125" s="27">
        <v>0</v>
      </c>
    </row>
    <row r="126" spans="1:14" ht="45" customHeight="1" outlineLevel="3" x14ac:dyDescent="0.2">
      <c r="A126" s="6" t="s">
        <v>290</v>
      </c>
      <c r="B126" s="6" t="s">
        <v>232</v>
      </c>
      <c r="C126" s="6" t="s">
        <v>248</v>
      </c>
      <c r="D126" s="6" t="s">
        <v>254</v>
      </c>
      <c r="E126" s="41" t="s">
        <v>303</v>
      </c>
      <c r="F126" s="41" t="s">
        <v>242</v>
      </c>
      <c r="G126" s="41" t="s">
        <v>243</v>
      </c>
      <c r="H126" s="41" t="s">
        <v>240</v>
      </c>
      <c r="I126" s="50" t="s">
        <v>197</v>
      </c>
      <c r="J126" s="46" t="s">
        <v>198</v>
      </c>
      <c r="K126" s="44" t="s">
        <v>6</v>
      </c>
      <c r="L126" s="45">
        <f>L127</f>
        <v>190138400</v>
      </c>
      <c r="M126" s="45">
        <f t="shared" ref="M126:N126" si="50">M127</f>
        <v>189303634.35000002</v>
      </c>
      <c r="N126" s="45">
        <f t="shared" si="50"/>
        <v>189303634.35000002</v>
      </c>
    </row>
    <row r="127" spans="1:14" ht="52.15" customHeight="1" outlineLevel="4" x14ac:dyDescent="0.2">
      <c r="A127" s="6" t="s">
        <v>290</v>
      </c>
      <c r="B127" s="6" t="s">
        <v>232</v>
      </c>
      <c r="C127" s="6" t="s">
        <v>248</v>
      </c>
      <c r="D127" s="6" t="s">
        <v>254</v>
      </c>
      <c r="E127" s="41" t="s">
        <v>303</v>
      </c>
      <c r="F127" s="41" t="s">
        <v>261</v>
      </c>
      <c r="G127" s="41" t="s">
        <v>243</v>
      </c>
      <c r="H127" s="41" t="s">
        <v>240</v>
      </c>
      <c r="I127" s="50" t="s">
        <v>199</v>
      </c>
      <c r="J127" s="46" t="s">
        <v>200</v>
      </c>
      <c r="K127" s="44" t="s">
        <v>6</v>
      </c>
      <c r="L127" s="45">
        <f>L128+L129+L130+L131+L132+L133+L134+L135+L136+L137+L138+L139+L140+L141</f>
        <v>190138400</v>
      </c>
      <c r="M127" s="45">
        <f t="shared" ref="M127:N127" si="51">M128+M129+M130+M131+M132+M133+M134+M135+M136+M137+M138+M139+M140+M141</f>
        <v>189303634.35000002</v>
      </c>
      <c r="N127" s="45">
        <f t="shared" si="51"/>
        <v>189303634.35000002</v>
      </c>
    </row>
    <row r="128" spans="1:14" ht="204.75" customHeight="1" outlineLevel="7" x14ac:dyDescent="0.2">
      <c r="A128" s="5" t="s">
        <v>290</v>
      </c>
      <c r="B128" s="5" t="s">
        <v>232</v>
      </c>
      <c r="C128" s="5" t="s">
        <v>248</v>
      </c>
      <c r="D128" s="5" t="s">
        <v>254</v>
      </c>
      <c r="E128" s="24" t="s">
        <v>303</v>
      </c>
      <c r="F128" s="24" t="s">
        <v>261</v>
      </c>
      <c r="G128" s="24" t="s">
        <v>304</v>
      </c>
      <c r="H128" s="24" t="s">
        <v>293</v>
      </c>
      <c r="I128" s="25" t="s">
        <v>201</v>
      </c>
      <c r="J128" s="67" t="s">
        <v>354</v>
      </c>
      <c r="K128" s="26" t="s">
        <v>183</v>
      </c>
      <c r="L128" s="27">
        <v>34497700</v>
      </c>
      <c r="M128" s="27">
        <v>34497700</v>
      </c>
      <c r="N128" s="27">
        <v>34497700</v>
      </c>
    </row>
    <row r="129" spans="1:14" ht="184.5" customHeight="1" outlineLevel="7" x14ac:dyDescent="0.2">
      <c r="A129" s="24" t="s">
        <v>290</v>
      </c>
      <c r="B129" s="24" t="s">
        <v>232</v>
      </c>
      <c r="C129" s="24" t="s">
        <v>248</v>
      </c>
      <c r="D129" s="24" t="s">
        <v>254</v>
      </c>
      <c r="E129" s="24" t="s">
        <v>303</v>
      </c>
      <c r="F129" s="24" t="s">
        <v>261</v>
      </c>
      <c r="G129" s="24" t="s">
        <v>327</v>
      </c>
      <c r="H129" s="24" t="s">
        <v>293</v>
      </c>
      <c r="I129" s="25"/>
      <c r="J129" s="67" t="s">
        <v>355</v>
      </c>
      <c r="K129" s="26"/>
      <c r="L129" s="27">
        <v>30500</v>
      </c>
      <c r="M129" s="27">
        <v>30500</v>
      </c>
      <c r="N129" s="27">
        <v>30500</v>
      </c>
    </row>
    <row r="130" spans="1:14" ht="138" customHeight="1" outlineLevel="7" x14ac:dyDescent="0.2">
      <c r="A130" s="5" t="s">
        <v>290</v>
      </c>
      <c r="B130" s="5" t="s">
        <v>232</v>
      </c>
      <c r="C130" s="5" t="s">
        <v>248</v>
      </c>
      <c r="D130" s="5" t="s">
        <v>254</v>
      </c>
      <c r="E130" s="24" t="s">
        <v>303</v>
      </c>
      <c r="F130" s="24" t="s">
        <v>261</v>
      </c>
      <c r="G130" s="24" t="s">
        <v>305</v>
      </c>
      <c r="H130" s="24" t="s">
        <v>293</v>
      </c>
      <c r="I130" s="25" t="s">
        <v>202</v>
      </c>
      <c r="J130" s="66" t="s">
        <v>356</v>
      </c>
      <c r="K130" s="26" t="s">
        <v>183</v>
      </c>
      <c r="L130" s="27">
        <v>48800</v>
      </c>
      <c r="M130" s="27">
        <v>48800</v>
      </c>
      <c r="N130" s="27">
        <v>48800</v>
      </c>
    </row>
    <row r="131" spans="1:14" ht="267.75" customHeight="1" outlineLevel="7" x14ac:dyDescent="0.2">
      <c r="A131" s="5" t="s">
        <v>290</v>
      </c>
      <c r="B131" s="5" t="s">
        <v>232</v>
      </c>
      <c r="C131" s="5" t="s">
        <v>248</v>
      </c>
      <c r="D131" s="5" t="s">
        <v>254</v>
      </c>
      <c r="E131" s="24" t="s">
        <v>303</v>
      </c>
      <c r="F131" s="24" t="s">
        <v>261</v>
      </c>
      <c r="G131" s="24" t="s">
        <v>306</v>
      </c>
      <c r="H131" s="24" t="s">
        <v>293</v>
      </c>
      <c r="I131" s="25" t="s">
        <v>203</v>
      </c>
      <c r="J131" s="66" t="s">
        <v>357</v>
      </c>
      <c r="K131" s="26" t="s">
        <v>183</v>
      </c>
      <c r="L131" s="27">
        <v>5908900</v>
      </c>
      <c r="M131" s="27">
        <v>5908900</v>
      </c>
      <c r="N131" s="27">
        <v>5908900</v>
      </c>
    </row>
    <row r="132" spans="1:14" ht="86.25" customHeight="1" outlineLevel="7" x14ac:dyDescent="0.2">
      <c r="A132" s="5" t="s">
        <v>290</v>
      </c>
      <c r="B132" s="5" t="s">
        <v>232</v>
      </c>
      <c r="C132" s="5" t="s">
        <v>248</v>
      </c>
      <c r="D132" s="5" t="s">
        <v>254</v>
      </c>
      <c r="E132" s="24" t="s">
        <v>303</v>
      </c>
      <c r="F132" s="24" t="s">
        <v>261</v>
      </c>
      <c r="G132" s="24" t="s">
        <v>307</v>
      </c>
      <c r="H132" s="24" t="s">
        <v>293</v>
      </c>
      <c r="I132" s="25" t="s">
        <v>204</v>
      </c>
      <c r="J132" s="66" t="s">
        <v>358</v>
      </c>
      <c r="K132" s="26" t="s">
        <v>183</v>
      </c>
      <c r="L132" s="27">
        <v>81400</v>
      </c>
      <c r="M132" s="27">
        <v>81400</v>
      </c>
      <c r="N132" s="27">
        <v>81400</v>
      </c>
    </row>
    <row r="133" spans="1:14" ht="183" customHeight="1" outlineLevel="7" x14ac:dyDescent="0.2">
      <c r="A133" s="5" t="s">
        <v>290</v>
      </c>
      <c r="B133" s="5" t="s">
        <v>232</v>
      </c>
      <c r="C133" s="5" t="s">
        <v>248</v>
      </c>
      <c r="D133" s="5" t="s">
        <v>254</v>
      </c>
      <c r="E133" s="24" t="s">
        <v>303</v>
      </c>
      <c r="F133" s="24" t="s">
        <v>261</v>
      </c>
      <c r="G133" s="24" t="s">
        <v>308</v>
      </c>
      <c r="H133" s="24" t="s">
        <v>293</v>
      </c>
      <c r="I133" s="25" t="s">
        <v>205</v>
      </c>
      <c r="J133" s="66" t="s">
        <v>359</v>
      </c>
      <c r="K133" s="26" t="s">
        <v>183</v>
      </c>
      <c r="L133" s="27">
        <v>502600</v>
      </c>
      <c r="M133" s="27">
        <v>502600</v>
      </c>
      <c r="N133" s="27">
        <v>502600</v>
      </c>
    </row>
    <row r="134" spans="1:14" ht="126.75" customHeight="1" outlineLevel="7" x14ac:dyDescent="0.2">
      <c r="A134" s="5" t="s">
        <v>290</v>
      </c>
      <c r="B134" s="5" t="s">
        <v>232</v>
      </c>
      <c r="C134" s="5" t="s">
        <v>248</v>
      </c>
      <c r="D134" s="5" t="s">
        <v>254</v>
      </c>
      <c r="E134" s="24" t="s">
        <v>303</v>
      </c>
      <c r="F134" s="24" t="s">
        <v>261</v>
      </c>
      <c r="G134" s="24" t="s">
        <v>309</v>
      </c>
      <c r="H134" s="24" t="s">
        <v>293</v>
      </c>
      <c r="I134" s="25" t="s">
        <v>206</v>
      </c>
      <c r="J134" s="66" t="s">
        <v>360</v>
      </c>
      <c r="K134" s="26" t="s">
        <v>183</v>
      </c>
      <c r="L134" s="27">
        <v>20600</v>
      </c>
      <c r="M134" s="27">
        <v>20600</v>
      </c>
      <c r="N134" s="27">
        <v>20600</v>
      </c>
    </row>
    <row r="135" spans="1:14" ht="137.25" customHeight="1" outlineLevel="7" x14ac:dyDescent="0.2">
      <c r="A135" s="5" t="s">
        <v>290</v>
      </c>
      <c r="B135" s="5" t="s">
        <v>232</v>
      </c>
      <c r="C135" s="5" t="s">
        <v>248</v>
      </c>
      <c r="D135" s="5" t="s">
        <v>254</v>
      </c>
      <c r="E135" s="24" t="s">
        <v>303</v>
      </c>
      <c r="F135" s="24" t="s">
        <v>261</v>
      </c>
      <c r="G135" s="24" t="s">
        <v>310</v>
      </c>
      <c r="H135" s="24" t="s">
        <v>293</v>
      </c>
      <c r="I135" s="25" t="s">
        <v>207</v>
      </c>
      <c r="J135" s="66" t="s">
        <v>361</v>
      </c>
      <c r="K135" s="26" t="s">
        <v>183</v>
      </c>
      <c r="L135" s="27">
        <v>1280100</v>
      </c>
      <c r="M135" s="27">
        <v>1280100</v>
      </c>
      <c r="N135" s="27">
        <v>1280100</v>
      </c>
    </row>
    <row r="136" spans="1:14" ht="196.5" customHeight="1" outlineLevel="7" x14ac:dyDescent="0.2">
      <c r="A136" s="5" t="s">
        <v>290</v>
      </c>
      <c r="B136" s="5" t="s">
        <v>232</v>
      </c>
      <c r="C136" s="5" t="s">
        <v>248</v>
      </c>
      <c r="D136" s="5" t="s">
        <v>254</v>
      </c>
      <c r="E136" s="24" t="s">
        <v>303</v>
      </c>
      <c r="F136" s="24" t="s">
        <v>261</v>
      </c>
      <c r="G136" s="24" t="s">
        <v>311</v>
      </c>
      <c r="H136" s="24" t="s">
        <v>293</v>
      </c>
      <c r="I136" s="25" t="s">
        <v>208</v>
      </c>
      <c r="J136" s="66" t="s">
        <v>369</v>
      </c>
      <c r="K136" s="26" t="s">
        <v>183</v>
      </c>
      <c r="L136" s="27">
        <v>730100</v>
      </c>
      <c r="M136" s="27">
        <v>730100</v>
      </c>
      <c r="N136" s="27">
        <v>730100</v>
      </c>
    </row>
    <row r="137" spans="1:14" ht="245.25" customHeight="1" outlineLevel="7" x14ac:dyDescent="0.2">
      <c r="A137" s="5" t="s">
        <v>290</v>
      </c>
      <c r="B137" s="5" t="s">
        <v>232</v>
      </c>
      <c r="C137" s="5" t="s">
        <v>248</v>
      </c>
      <c r="D137" s="5" t="s">
        <v>254</v>
      </c>
      <c r="E137" s="24" t="s">
        <v>303</v>
      </c>
      <c r="F137" s="24" t="s">
        <v>261</v>
      </c>
      <c r="G137" s="24" t="s">
        <v>312</v>
      </c>
      <c r="H137" s="24" t="s">
        <v>293</v>
      </c>
      <c r="I137" s="25" t="s">
        <v>209</v>
      </c>
      <c r="J137" s="78" t="s">
        <v>362</v>
      </c>
      <c r="K137" s="26" t="s">
        <v>183</v>
      </c>
      <c r="L137" s="27">
        <v>74379200</v>
      </c>
      <c r="M137" s="27">
        <v>73544490.299999997</v>
      </c>
      <c r="N137" s="27">
        <v>73544490.299999997</v>
      </c>
    </row>
    <row r="138" spans="1:14" ht="141" customHeight="1" outlineLevel="7" x14ac:dyDescent="0.2">
      <c r="A138" s="5" t="s">
        <v>290</v>
      </c>
      <c r="B138" s="5" t="s">
        <v>232</v>
      </c>
      <c r="C138" s="5" t="s">
        <v>248</v>
      </c>
      <c r="D138" s="5" t="s">
        <v>254</v>
      </c>
      <c r="E138" s="24" t="s">
        <v>303</v>
      </c>
      <c r="F138" s="24" t="s">
        <v>261</v>
      </c>
      <c r="G138" s="24" t="s">
        <v>313</v>
      </c>
      <c r="H138" s="24" t="s">
        <v>293</v>
      </c>
      <c r="I138" s="25" t="s">
        <v>210</v>
      </c>
      <c r="J138" s="66" t="s">
        <v>363</v>
      </c>
      <c r="K138" s="26" t="s">
        <v>183</v>
      </c>
      <c r="L138" s="27">
        <v>4375700</v>
      </c>
      <c r="M138" s="27">
        <v>4375700</v>
      </c>
      <c r="N138" s="27">
        <v>4375700</v>
      </c>
    </row>
    <row r="139" spans="1:14" ht="117.75" customHeight="1" outlineLevel="7" x14ac:dyDescent="0.2">
      <c r="A139" s="59" t="s">
        <v>290</v>
      </c>
      <c r="B139" s="59" t="s">
        <v>232</v>
      </c>
      <c r="C139" s="59" t="s">
        <v>248</v>
      </c>
      <c r="D139" s="59" t="s">
        <v>254</v>
      </c>
      <c r="E139" s="59" t="s">
        <v>303</v>
      </c>
      <c r="F139" s="59" t="s">
        <v>261</v>
      </c>
      <c r="G139" s="59" t="s">
        <v>375</v>
      </c>
      <c r="H139" s="59" t="s">
        <v>293</v>
      </c>
      <c r="I139" s="60"/>
      <c r="J139" s="68" t="s">
        <v>376</v>
      </c>
      <c r="K139" s="61"/>
      <c r="L139" s="27">
        <v>17220900</v>
      </c>
      <c r="M139" s="62">
        <v>17220900</v>
      </c>
      <c r="N139" s="62">
        <v>17220900</v>
      </c>
    </row>
    <row r="140" spans="1:14" ht="264" customHeight="1" outlineLevel="7" x14ac:dyDescent="0.2">
      <c r="A140" s="59" t="s">
        <v>290</v>
      </c>
      <c r="B140" s="59" t="s">
        <v>232</v>
      </c>
      <c r="C140" s="59" t="s">
        <v>248</v>
      </c>
      <c r="D140" s="59" t="s">
        <v>254</v>
      </c>
      <c r="E140" s="59" t="s">
        <v>303</v>
      </c>
      <c r="F140" s="59" t="s">
        <v>261</v>
      </c>
      <c r="G140" s="59" t="s">
        <v>314</v>
      </c>
      <c r="H140" s="59" t="s">
        <v>293</v>
      </c>
      <c r="I140" s="60"/>
      <c r="J140" s="79" t="s">
        <v>364</v>
      </c>
      <c r="K140" s="61"/>
      <c r="L140" s="27">
        <v>50594200</v>
      </c>
      <c r="M140" s="62">
        <v>50594144.049999997</v>
      </c>
      <c r="N140" s="62">
        <v>50594144.049999997</v>
      </c>
    </row>
    <row r="141" spans="1:14" ht="132" customHeight="1" outlineLevel="7" x14ac:dyDescent="0.2">
      <c r="A141" s="5" t="s">
        <v>290</v>
      </c>
      <c r="B141" s="5" t="s">
        <v>232</v>
      </c>
      <c r="C141" s="5" t="s">
        <v>248</v>
      </c>
      <c r="D141" s="5" t="s">
        <v>254</v>
      </c>
      <c r="E141" s="24" t="s">
        <v>303</v>
      </c>
      <c r="F141" s="24" t="s">
        <v>261</v>
      </c>
      <c r="G141" s="24" t="s">
        <v>315</v>
      </c>
      <c r="H141" s="24" t="s">
        <v>293</v>
      </c>
      <c r="I141" s="25" t="s">
        <v>211</v>
      </c>
      <c r="J141" s="66" t="s">
        <v>365</v>
      </c>
      <c r="K141" s="26" t="s">
        <v>183</v>
      </c>
      <c r="L141" s="27">
        <v>467700</v>
      </c>
      <c r="M141" s="27">
        <v>467700</v>
      </c>
      <c r="N141" s="27">
        <v>467700</v>
      </c>
    </row>
    <row r="142" spans="1:14" ht="99" customHeight="1" outlineLevel="7" x14ac:dyDescent="0.2">
      <c r="A142" s="59" t="s">
        <v>290</v>
      </c>
      <c r="B142" s="59" t="s">
        <v>232</v>
      </c>
      <c r="C142" s="59" t="s">
        <v>248</v>
      </c>
      <c r="D142" s="59" t="s">
        <v>254</v>
      </c>
      <c r="E142" s="59" t="s">
        <v>366</v>
      </c>
      <c r="F142" s="59" t="s">
        <v>242</v>
      </c>
      <c r="G142" s="59" t="s">
        <v>243</v>
      </c>
      <c r="H142" s="59" t="s">
        <v>293</v>
      </c>
      <c r="I142" s="60"/>
      <c r="J142" s="80" t="s">
        <v>377</v>
      </c>
      <c r="K142" s="26"/>
      <c r="L142" s="27">
        <f>L143</f>
        <v>3774900</v>
      </c>
      <c r="M142" s="27">
        <f t="shared" ref="M142:N142" si="52">M143</f>
        <v>3774900</v>
      </c>
      <c r="N142" s="27">
        <f t="shared" si="52"/>
        <v>3774900</v>
      </c>
    </row>
    <row r="143" spans="1:14" ht="150" customHeight="1" outlineLevel="7" x14ac:dyDescent="0.2">
      <c r="A143" s="59" t="s">
        <v>290</v>
      </c>
      <c r="B143" s="59" t="s">
        <v>232</v>
      </c>
      <c r="C143" s="59" t="s">
        <v>248</v>
      </c>
      <c r="D143" s="59" t="s">
        <v>254</v>
      </c>
      <c r="E143" s="59" t="s">
        <v>366</v>
      </c>
      <c r="F143" s="59" t="s">
        <v>261</v>
      </c>
      <c r="G143" s="59" t="s">
        <v>243</v>
      </c>
      <c r="H143" s="59" t="s">
        <v>293</v>
      </c>
      <c r="I143" s="60"/>
      <c r="J143" s="68" t="s">
        <v>372</v>
      </c>
      <c r="K143" s="61"/>
      <c r="L143" s="27">
        <v>3774900</v>
      </c>
      <c r="M143" s="62">
        <v>3774900</v>
      </c>
      <c r="N143" s="62">
        <v>3774900</v>
      </c>
    </row>
    <row r="144" spans="1:14" ht="84" customHeight="1" outlineLevel="7" x14ac:dyDescent="0.2">
      <c r="A144" s="59" t="s">
        <v>290</v>
      </c>
      <c r="B144" s="59" t="s">
        <v>232</v>
      </c>
      <c r="C144" s="59" t="s">
        <v>248</v>
      </c>
      <c r="D144" s="59" t="s">
        <v>254</v>
      </c>
      <c r="E144" s="59" t="s">
        <v>316</v>
      </c>
      <c r="F144" s="59" t="s">
        <v>242</v>
      </c>
      <c r="G144" s="59" t="s">
        <v>243</v>
      </c>
      <c r="H144" s="59" t="s">
        <v>240</v>
      </c>
      <c r="I144" s="60"/>
      <c r="J144" s="81" t="s">
        <v>378</v>
      </c>
      <c r="K144" s="61"/>
      <c r="L144" s="45">
        <f>L145</f>
        <v>2209600</v>
      </c>
      <c r="M144" s="70">
        <f t="shared" ref="M144:N144" si="53">M145</f>
        <v>3314300</v>
      </c>
      <c r="N144" s="70">
        <f t="shared" si="53"/>
        <v>3314300</v>
      </c>
    </row>
    <row r="145" spans="1:49" ht="138" customHeight="1" outlineLevel="3" x14ac:dyDescent="0.2">
      <c r="A145" s="6" t="s">
        <v>290</v>
      </c>
      <c r="B145" s="6" t="s">
        <v>232</v>
      </c>
      <c r="C145" s="6" t="s">
        <v>248</v>
      </c>
      <c r="D145" s="6" t="s">
        <v>254</v>
      </c>
      <c r="E145" s="41" t="s">
        <v>316</v>
      </c>
      <c r="F145" s="41" t="s">
        <v>261</v>
      </c>
      <c r="G145" s="41" t="s">
        <v>243</v>
      </c>
      <c r="H145" s="41" t="s">
        <v>240</v>
      </c>
      <c r="I145" s="50" t="s">
        <v>212</v>
      </c>
      <c r="J145" s="43" t="s">
        <v>379</v>
      </c>
      <c r="K145" s="44" t="s">
        <v>6</v>
      </c>
      <c r="L145" s="37">
        <f>L146+L147</f>
        <v>2209600</v>
      </c>
      <c r="M145" s="37">
        <f t="shared" ref="M145" si="54">M146+M147</f>
        <v>3314300</v>
      </c>
      <c r="N145" s="37">
        <f t="shared" ref="N145" si="55">N146+N147</f>
        <v>3314300</v>
      </c>
    </row>
    <row r="146" spans="1:49" ht="163.5" customHeight="1" outlineLevel="7" x14ac:dyDescent="0.2">
      <c r="A146" s="5" t="s">
        <v>290</v>
      </c>
      <c r="B146" s="5" t="s">
        <v>232</v>
      </c>
      <c r="C146" s="5" t="s">
        <v>248</v>
      </c>
      <c r="D146" s="5" t="s">
        <v>254</v>
      </c>
      <c r="E146" s="24" t="s">
        <v>316</v>
      </c>
      <c r="F146" s="24" t="s">
        <v>261</v>
      </c>
      <c r="G146" s="24" t="s">
        <v>317</v>
      </c>
      <c r="H146" s="24" t="s">
        <v>293</v>
      </c>
      <c r="I146" s="25" t="s">
        <v>213</v>
      </c>
      <c r="J146" s="82" t="s">
        <v>367</v>
      </c>
      <c r="K146" s="26" t="s">
        <v>183</v>
      </c>
      <c r="L146" s="27">
        <v>424600</v>
      </c>
      <c r="M146" s="27">
        <v>932100</v>
      </c>
      <c r="N146" s="27">
        <v>0</v>
      </c>
    </row>
    <row r="147" spans="1:49" ht="165.75" customHeight="1" outlineLevel="7" x14ac:dyDescent="0.2">
      <c r="A147" s="5" t="s">
        <v>290</v>
      </c>
      <c r="B147" s="5" t="s">
        <v>232</v>
      </c>
      <c r="C147" s="5" t="s">
        <v>248</v>
      </c>
      <c r="D147" s="5" t="s">
        <v>254</v>
      </c>
      <c r="E147" s="24" t="s">
        <v>316</v>
      </c>
      <c r="F147" s="24" t="s">
        <v>261</v>
      </c>
      <c r="G147" s="24" t="s">
        <v>318</v>
      </c>
      <c r="H147" s="24" t="s">
        <v>293</v>
      </c>
      <c r="I147" s="25" t="s">
        <v>214</v>
      </c>
      <c r="J147" s="67" t="s">
        <v>368</v>
      </c>
      <c r="K147" s="26" t="s">
        <v>183</v>
      </c>
      <c r="L147" s="27">
        <v>1785000</v>
      </c>
      <c r="M147" s="27">
        <v>2382200</v>
      </c>
      <c r="N147" s="27">
        <v>3314300</v>
      </c>
    </row>
    <row r="148" spans="1:49" ht="27.75" customHeight="1" outlineLevel="7" x14ac:dyDescent="0.2">
      <c r="A148" s="5" t="s">
        <v>290</v>
      </c>
      <c r="B148" s="5" t="s">
        <v>232</v>
      </c>
      <c r="C148" s="5" t="s">
        <v>248</v>
      </c>
      <c r="D148" s="5" t="s">
        <v>254</v>
      </c>
      <c r="E148" s="24" t="s">
        <v>294</v>
      </c>
      <c r="F148" s="24" t="s">
        <v>242</v>
      </c>
      <c r="G148" s="24" t="s">
        <v>243</v>
      </c>
      <c r="H148" s="24" t="s">
        <v>240</v>
      </c>
      <c r="I148" s="25"/>
      <c r="J148" s="67" t="s">
        <v>380</v>
      </c>
      <c r="K148" s="26"/>
      <c r="L148" s="27">
        <f>L149</f>
        <v>37432700</v>
      </c>
      <c r="M148" s="27">
        <f t="shared" ref="M148:N148" si="56">M149</f>
        <v>37432793.5</v>
      </c>
      <c r="N148" s="27">
        <f t="shared" si="56"/>
        <v>37432793.5</v>
      </c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0"/>
      <c r="AJ148" s="20"/>
      <c r="AK148" s="20"/>
      <c r="AL148" s="20"/>
      <c r="AM148" s="20"/>
      <c r="AN148" s="20"/>
      <c r="AO148" s="20"/>
      <c r="AP148" s="20"/>
      <c r="AQ148" s="20"/>
      <c r="AR148" s="20"/>
      <c r="AS148" s="20"/>
      <c r="AT148" s="20"/>
      <c r="AU148" s="20"/>
      <c r="AV148" s="20"/>
      <c r="AW148" s="20"/>
    </row>
    <row r="149" spans="1:49" ht="25.5" customHeight="1" outlineLevel="7" x14ac:dyDescent="0.2">
      <c r="A149" s="5" t="s">
        <v>290</v>
      </c>
      <c r="B149" s="5" t="s">
        <v>232</v>
      </c>
      <c r="C149" s="5" t="s">
        <v>248</v>
      </c>
      <c r="D149" s="5" t="s">
        <v>254</v>
      </c>
      <c r="E149" s="24" t="s">
        <v>294</v>
      </c>
      <c r="F149" s="24" t="s">
        <v>261</v>
      </c>
      <c r="G149" s="24" t="s">
        <v>243</v>
      </c>
      <c r="H149" s="24" t="s">
        <v>240</v>
      </c>
      <c r="I149" s="25"/>
      <c r="J149" s="67" t="s">
        <v>381</v>
      </c>
      <c r="K149" s="26"/>
      <c r="L149" s="27">
        <f>L150+L151</f>
        <v>37432700</v>
      </c>
      <c r="M149" s="27">
        <f t="shared" ref="M149:N149" si="57">M150+M151</f>
        <v>37432793.5</v>
      </c>
      <c r="N149" s="27">
        <f t="shared" si="57"/>
        <v>37432793.5</v>
      </c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0"/>
      <c r="AJ149" s="20"/>
      <c r="AK149" s="20"/>
      <c r="AL149" s="20"/>
      <c r="AM149" s="20"/>
      <c r="AN149" s="20"/>
      <c r="AO149" s="20"/>
      <c r="AP149" s="20"/>
      <c r="AQ149" s="20"/>
      <c r="AR149" s="20"/>
      <c r="AS149" s="20"/>
      <c r="AT149" s="20"/>
      <c r="AU149" s="20"/>
      <c r="AV149" s="20"/>
      <c r="AW149" s="20"/>
    </row>
    <row r="150" spans="1:49" s="58" customFormat="1" ht="259.5" customHeight="1" outlineLevel="7" x14ac:dyDescent="0.2">
      <c r="A150" s="59" t="s">
        <v>290</v>
      </c>
      <c r="B150" s="59" t="s">
        <v>232</v>
      </c>
      <c r="C150" s="59" t="s">
        <v>248</v>
      </c>
      <c r="D150" s="59" t="s">
        <v>254</v>
      </c>
      <c r="E150" s="59" t="s">
        <v>294</v>
      </c>
      <c r="F150" s="59" t="s">
        <v>261</v>
      </c>
      <c r="G150" s="59" t="s">
        <v>371</v>
      </c>
      <c r="H150" s="59" t="s">
        <v>293</v>
      </c>
      <c r="I150" s="60"/>
      <c r="J150" s="79" t="s">
        <v>373</v>
      </c>
      <c r="K150" s="61"/>
      <c r="L150" s="62">
        <v>24161300</v>
      </c>
      <c r="M150" s="62">
        <v>24161347.600000001</v>
      </c>
      <c r="N150" s="62">
        <v>24161347.600000001</v>
      </c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0"/>
      <c r="AJ150" s="20"/>
      <c r="AK150" s="20"/>
      <c r="AL150" s="20"/>
      <c r="AM150" s="20"/>
      <c r="AN150" s="20"/>
      <c r="AO150" s="20"/>
      <c r="AP150" s="20"/>
      <c r="AQ150" s="20"/>
      <c r="AR150" s="20"/>
      <c r="AS150" s="20"/>
      <c r="AT150" s="20"/>
      <c r="AU150" s="20"/>
      <c r="AV150" s="20"/>
      <c r="AW150" s="20"/>
    </row>
    <row r="151" spans="1:49" s="58" customFormat="1" ht="246" customHeight="1" outlineLevel="7" x14ac:dyDescent="0.2">
      <c r="A151" s="59" t="s">
        <v>290</v>
      </c>
      <c r="B151" s="59" t="s">
        <v>232</v>
      </c>
      <c r="C151" s="59" t="s">
        <v>248</v>
      </c>
      <c r="D151" s="59" t="s">
        <v>254</v>
      </c>
      <c r="E151" s="59" t="s">
        <v>294</v>
      </c>
      <c r="F151" s="59" t="s">
        <v>261</v>
      </c>
      <c r="G151" s="59" t="s">
        <v>370</v>
      </c>
      <c r="H151" s="59" t="s">
        <v>293</v>
      </c>
      <c r="I151" s="60"/>
      <c r="J151" s="79" t="s">
        <v>374</v>
      </c>
      <c r="K151" s="61"/>
      <c r="L151" s="62">
        <v>13271400</v>
      </c>
      <c r="M151" s="62">
        <v>13271445.9</v>
      </c>
      <c r="N151" s="62">
        <v>13271445.9</v>
      </c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  <c r="AJ151" s="20"/>
      <c r="AK151" s="20"/>
      <c r="AL151" s="20"/>
      <c r="AM151" s="20"/>
      <c r="AN151" s="20"/>
      <c r="AO151" s="20"/>
      <c r="AP151" s="20"/>
      <c r="AQ151" s="20"/>
      <c r="AR151" s="20"/>
      <c r="AS151" s="20"/>
      <c r="AT151" s="20"/>
      <c r="AU151" s="20"/>
      <c r="AV151" s="20"/>
      <c r="AW151" s="20"/>
    </row>
    <row r="152" spans="1:49" ht="29.45" customHeight="1" outlineLevel="2" x14ac:dyDescent="0.2">
      <c r="A152" s="4" t="s">
        <v>290</v>
      </c>
      <c r="B152" s="4" t="s">
        <v>232</v>
      </c>
      <c r="C152" s="4" t="s">
        <v>248</v>
      </c>
      <c r="D152" s="4" t="s">
        <v>261</v>
      </c>
      <c r="E152" s="31" t="s">
        <v>240</v>
      </c>
      <c r="F152" s="31" t="s">
        <v>242</v>
      </c>
      <c r="G152" s="31" t="s">
        <v>243</v>
      </c>
      <c r="H152" s="31" t="s">
        <v>240</v>
      </c>
      <c r="I152" s="42" t="s">
        <v>215</v>
      </c>
      <c r="J152" s="29" t="s">
        <v>216</v>
      </c>
      <c r="K152" s="47" t="s">
        <v>6</v>
      </c>
      <c r="L152" s="48">
        <f>L153</f>
        <v>2500</v>
      </c>
      <c r="M152" s="48">
        <f t="shared" ref="M152:N152" si="58">M153</f>
        <v>2500</v>
      </c>
      <c r="N152" s="48">
        <f t="shared" si="58"/>
        <v>0</v>
      </c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  <c r="AJ152" s="20"/>
      <c r="AK152" s="20"/>
      <c r="AL152" s="20"/>
      <c r="AM152" s="20"/>
      <c r="AN152" s="20"/>
      <c r="AO152" s="20"/>
      <c r="AP152" s="20"/>
      <c r="AQ152" s="20"/>
      <c r="AR152" s="20"/>
      <c r="AS152" s="20"/>
      <c r="AT152" s="20"/>
      <c r="AU152" s="20"/>
      <c r="AV152" s="20"/>
      <c r="AW152" s="20"/>
    </row>
    <row r="153" spans="1:49" ht="70.900000000000006" customHeight="1" outlineLevel="3" x14ac:dyDescent="0.2">
      <c r="A153" s="6" t="s">
        <v>290</v>
      </c>
      <c r="B153" s="6" t="s">
        <v>232</v>
      </c>
      <c r="C153" s="6" t="s">
        <v>248</v>
      </c>
      <c r="D153" s="6" t="s">
        <v>261</v>
      </c>
      <c r="E153" s="41" t="s">
        <v>319</v>
      </c>
      <c r="F153" s="41" t="s">
        <v>242</v>
      </c>
      <c r="G153" s="41" t="s">
        <v>243</v>
      </c>
      <c r="H153" s="41" t="s">
        <v>240</v>
      </c>
      <c r="I153" s="49" t="s">
        <v>217</v>
      </c>
      <c r="J153" s="46" t="s">
        <v>322</v>
      </c>
      <c r="K153" s="44" t="s">
        <v>6</v>
      </c>
      <c r="L153" s="45">
        <f>L154</f>
        <v>2500</v>
      </c>
      <c r="M153" s="45">
        <f t="shared" ref="M153:N153" si="59">M154</f>
        <v>2500</v>
      </c>
      <c r="N153" s="45">
        <f t="shared" si="59"/>
        <v>0</v>
      </c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0"/>
      <c r="AK153" s="20"/>
      <c r="AL153" s="20"/>
      <c r="AM153" s="20"/>
      <c r="AN153" s="20"/>
      <c r="AO153" s="20"/>
      <c r="AP153" s="20"/>
      <c r="AQ153" s="20"/>
      <c r="AR153" s="20"/>
      <c r="AS153" s="20"/>
      <c r="AT153" s="20"/>
      <c r="AU153" s="20"/>
      <c r="AV153" s="20"/>
      <c r="AW153" s="20"/>
    </row>
    <row r="154" spans="1:49" ht="118.5" customHeight="1" outlineLevel="7" x14ac:dyDescent="0.2">
      <c r="A154" s="5" t="s">
        <v>290</v>
      </c>
      <c r="B154" s="5" t="s">
        <v>232</v>
      </c>
      <c r="C154" s="5" t="s">
        <v>248</v>
      </c>
      <c r="D154" s="5" t="s">
        <v>261</v>
      </c>
      <c r="E154" s="24" t="s">
        <v>319</v>
      </c>
      <c r="F154" s="24" t="s">
        <v>261</v>
      </c>
      <c r="G154" s="24" t="s">
        <v>243</v>
      </c>
      <c r="H154" s="24" t="s">
        <v>293</v>
      </c>
      <c r="I154" s="25" t="s">
        <v>218</v>
      </c>
      <c r="J154" s="67" t="s">
        <v>382</v>
      </c>
      <c r="K154" s="26" t="s">
        <v>183</v>
      </c>
      <c r="L154" s="27">
        <v>2500</v>
      </c>
      <c r="M154" s="27">
        <v>2500</v>
      </c>
      <c r="N154" s="27">
        <v>0</v>
      </c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  <c r="AJ154" s="20"/>
      <c r="AK154" s="20"/>
      <c r="AL154" s="20"/>
      <c r="AM154" s="20"/>
      <c r="AN154" s="20"/>
      <c r="AO154" s="20"/>
      <c r="AP154" s="20"/>
      <c r="AQ154" s="20"/>
      <c r="AR154" s="20"/>
      <c r="AS154" s="20"/>
      <c r="AT154" s="20"/>
      <c r="AU154" s="20"/>
      <c r="AV154" s="20"/>
      <c r="AW154" s="20"/>
    </row>
    <row r="155" spans="1:49" ht="63" hidden="1" customHeight="1" outlineLevel="7" x14ac:dyDescent="0.2">
      <c r="A155" s="31" t="s">
        <v>240</v>
      </c>
      <c r="B155" s="31" t="s">
        <v>335</v>
      </c>
      <c r="C155" s="31" t="s">
        <v>261</v>
      </c>
      <c r="D155" s="31" t="s">
        <v>242</v>
      </c>
      <c r="E155" s="31" t="s">
        <v>240</v>
      </c>
      <c r="F155" s="31" t="s">
        <v>242</v>
      </c>
      <c r="G155" s="31" t="s">
        <v>243</v>
      </c>
      <c r="H155" s="31" t="s">
        <v>240</v>
      </c>
      <c r="I155" s="29" t="s">
        <v>336</v>
      </c>
      <c r="J155" s="29" t="s">
        <v>336</v>
      </c>
      <c r="K155" s="32">
        <f t="shared" ref="K155:N156" si="60">K156</f>
        <v>0</v>
      </c>
      <c r="L155" s="32">
        <f t="shared" si="60"/>
        <v>0</v>
      </c>
      <c r="M155" s="32">
        <f t="shared" si="60"/>
        <v>0</v>
      </c>
      <c r="N155" s="32">
        <f t="shared" si="60"/>
        <v>0</v>
      </c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  <c r="AP155" s="20"/>
      <c r="AQ155" s="20"/>
      <c r="AR155" s="20"/>
      <c r="AS155" s="20"/>
      <c r="AT155" s="20"/>
      <c r="AU155" s="20"/>
      <c r="AV155" s="20"/>
      <c r="AW155" s="20"/>
    </row>
    <row r="156" spans="1:49" ht="63" hidden="1" customHeight="1" outlineLevel="7" x14ac:dyDescent="0.2">
      <c r="A156" s="33" t="s">
        <v>240</v>
      </c>
      <c r="B156" s="33" t="s">
        <v>232</v>
      </c>
      <c r="C156" s="33" t="s">
        <v>261</v>
      </c>
      <c r="D156" s="33" t="s">
        <v>261</v>
      </c>
      <c r="E156" s="33" t="s">
        <v>240</v>
      </c>
      <c r="F156" s="33" t="s">
        <v>261</v>
      </c>
      <c r="G156" s="33" t="s">
        <v>243</v>
      </c>
      <c r="H156" s="33" t="s">
        <v>240</v>
      </c>
      <c r="I156" s="34" t="s">
        <v>337</v>
      </c>
      <c r="J156" s="34" t="s">
        <v>337</v>
      </c>
      <c r="K156" s="35">
        <f t="shared" si="60"/>
        <v>0</v>
      </c>
      <c r="L156" s="36">
        <f t="shared" si="60"/>
        <v>0</v>
      </c>
      <c r="M156" s="36">
        <f t="shared" si="60"/>
        <v>0</v>
      </c>
      <c r="N156" s="36">
        <f t="shared" si="60"/>
        <v>0</v>
      </c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  <c r="AK156" s="20"/>
      <c r="AL156" s="20"/>
      <c r="AM156" s="20"/>
      <c r="AN156" s="20"/>
      <c r="AO156" s="20"/>
      <c r="AP156" s="20"/>
      <c r="AQ156" s="20"/>
      <c r="AR156" s="20"/>
      <c r="AS156" s="20"/>
      <c r="AT156" s="20"/>
      <c r="AU156" s="20"/>
      <c r="AV156" s="20"/>
      <c r="AW156" s="20"/>
    </row>
    <row r="157" spans="1:49" ht="63" hidden="1" customHeight="1" outlineLevel="7" x14ac:dyDescent="0.2">
      <c r="A157" s="24" t="s">
        <v>240</v>
      </c>
      <c r="B157" s="24" t="s">
        <v>232</v>
      </c>
      <c r="C157" s="24" t="s">
        <v>261</v>
      </c>
      <c r="D157" s="24" t="s">
        <v>261</v>
      </c>
      <c r="E157" s="24" t="s">
        <v>250</v>
      </c>
      <c r="F157" s="24" t="s">
        <v>261</v>
      </c>
      <c r="G157" s="24" t="s">
        <v>243</v>
      </c>
      <c r="H157" s="24" t="s">
        <v>321</v>
      </c>
      <c r="I157" s="28" t="s">
        <v>338</v>
      </c>
      <c r="J157" s="28" t="s">
        <v>338</v>
      </c>
      <c r="K157" s="30">
        <v>0</v>
      </c>
      <c r="L157" s="30">
        <f>L158+L159+L160+L161</f>
        <v>0</v>
      </c>
      <c r="M157" s="30">
        <f t="shared" ref="M157:N157" si="61">M158+M159+M160+M161</f>
        <v>0</v>
      </c>
      <c r="N157" s="30">
        <f t="shared" si="61"/>
        <v>0</v>
      </c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  <c r="AJ157" s="20"/>
      <c r="AK157" s="20"/>
      <c r="AL157" s="20"/>
      <c r="AM157" s="20"/>
      <c r="AN157" s="20"/>
      <c r="AO157" s="20"/>
      <c r="AP157" s="20"/>
      <c r="AQ157" s="20"/>
      <c r="AR157" s="20"/>
      <c r="AS157" s="20"/>
      <c r="AT157" s="20"/>
      <c r="AU157" s="20"/>
      <c r="AV157" s="20"/>
      <c r="AW157" s="20"/>
    </row>
    <row r="158" spans="1:49" ht="63" hidden="1" customHeight="1" outlineLevel="7" x14ac:dyDescent="0.2">
      <c r="A158" s="24" t="s">
        <v>247</v>
      </c>
      <c r="B158" s="24" t="s">
        <v>232</v>
      </c>
      <c r="C158" s="24" t="s">
        <v>261</v>
      </c>
      <c r="D158" s="24" t="s">
        <v>261</v>
      </c>
      <c r="E158" s="24" t="s">
        <v>250</v>
      </c>
      <c r="F158" s="24" t="s">
        <v>261</v>
      </c>
      <c r="G158" s="24" t="s">
        <v>243</v>
      </c>
      <c r="H158" s="24" t="s">
        <v>321</v>
      </c>
      <c r="I158" s="28" t="s">
        <v>338</v>
      </c>
      <c r="J158" s="28" t="s">
        <v>338</v>
      </c>
      <c r="K158" s="30"/>
      <c r="L158" s="30">
        <v>0</v>
      </c>
      <c r="M158" s="30">
        <v>0</v>
      </c>
      <c r="N158" s="30">
        <v>0</v>
      </c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  <c r="AJ158" s="20"/>
      <c r="AK158" s="20"/>
      <c r="AL158" s="20"/>
      <c r="AM158" s="20"/>
      <c r="AN158" s="20"/>
      <c r="AO158" s="20"/>
      <c r="AP158" s="20"/>
      <c r="AQ158" s="20"/>
      <c r="AR158" s="20"/>
      <c r="AS158" s="20"/>
      <c r="AT158" s="20"/>
      <c r="AU158" s="20"/>
      <c r="AV158" s="20"/>
      <c r="AW158" s="20"/>
    </row>
    <row r="159" spans="1:49" ht="63" hidden="1" customHeight="1" outlineLevel="7" x14ac:dyDescent="0.2">
      <c r="A159" s="24" t="s">
        <v>347</v>
      </c>
      <c r="B159" s="24" t="s">
        <v>232</v>
      </c>
      <c r="C159" s="24" t="s">
        <v>261</v>
      </c>
      <c r="D159" s="24" t="s">
        <v>261</v>
      </c>
      <c r="E159" s="24" t="s">
        <v>250</v>
      </c>
      <c r="F159" s="24" t="s">
        <v>261</v>
      </c>
      <c r="G159" s="24" t="s">
        <v>243</v>
      </c>
      <c r="H159" s="24" t="s">
        <v>321</v>
      </c>
      <c r="I159" s="28" t="s">
        <v>338</v>
      </c>
      <c r="J159" s="28" t="s">
        <v>338</v>
      </c>
      <c r="K159" s="30"/>
      <c r="L159" s="30">
        <v>0</v>
      </c>
      <c r="M159" s="30">
        <v>0</v>
      </c>
      <c r="N159" s="30">
        <v>0</v>
      </c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  <c r="AJ159" s="20"/>
      <c r="AK159" s="20"/>
      <c r="AL159" s="20"/>
      <c r="AM159" s="20"/>
      <c r="AN159" s="20"/>
      <c r="AO159" s="20"/>
      <c r="AP159" s="20"/>
      <c r="AQ159" s="20"/>
      <c r="AR159" s="20"/>
      <c r="AS159" s="20"/>
      <c r="AT159" s="20"/>
      <c r="AU159" s="20"/>
      <c r="AV159" s="20"/>
      <c r="AW159" s="20"/>
    </row>
    <row r="160" spans="1:49" ht="63" hidden="1" customHeight="1" outlineLevel="7" x14ac:dyDescent="0.2">
      <c r="A160" s="24" t="s">
        <v>266</v>
      </c>
      <c r="B160" s="24" t="s">
        <v>232</v>
      </c>
      <c r="C160" s="24" t="s">
        <v>261</v>
      </c>
      <c r="D160" s="24" t="s">
        <v>261</v>
      </c>
      <c r="E160" s="24" t="s">
        <v>250</v>
      </c>
      <c r="F160" s="24" t="s">
        <v>261</v>
      </c>
      <c r="G160" s="24" t="s">
        <v>243</v>
      </c>
      <c r="H160" s="24" t="s">
        <v>321</v>
      </c>
      <c r="I160" s="28" t="s">
        <v>338</v>
      </c>
      <c r="J160" s="28" t="s">
        <v>338</v>
      </c>
      <c r="K160" s="30">
        <v>0</v>
      </c>
      <c r="L160" s="30">
        <v>0</v>
      </c>
      <c r="M160" s="30">
        <v>0</v>
      </c>
      <c r="N160" s="30">
        <v>0</v>
      </c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  <c r="AJ160" s="20"/>
      <c r="AK160" s="20"/>
      <c r="AL160" s="20"/>
      <c r="AM160" s="20"/>
      <c r="AN160" s="20"/>
      <c r="AO160" s="20"/>
      <c r="AP160" s="20"/>
      <c r="AQ160" s="20"/>
      <c r="AR160" s="20"/>
      <c r="AS160" s="20"/>
      <c r="AT160" s="20"/>
      <c r="AU160" s="20"/>
      <c r="AV160" s="20"/>
      <c r="AW160" s="20"/>
    </row>
    <row r="161" spans="1:49" ht="63" hidden="1" customHeight="1" outlineLevel="7" x14ac:dyDescent="0.2">
      <c r="A161" s="24" t="s">
        <v>339</v>
      </c>
      <c r="B161" s="24" t="s">
        <v>232</v>
      </c>
      <c r="C161" s="24" t="s">
        <v>261</v>
      </c>
      <c r="D161" s="24" t="s">
        <v>261</v>
      </c>
      <c r="E161" s="24" t="s">
        <v>250</v>
      </c>
      <c r="F161" s="24" t="s">
        <v>261</v>
      </c>
      <c r="G161" s="24" t="s">
        <v>243</v>
      </c>
      <c r="H161" s="24" t="s">
        <v>321</v>
      </c>
      <c r="I161" s="28" t="s">
        <v>338</v>
      </c>
      <c r="J161" s="28" t="s">
        <v>338</v>
      </c>
      <c r="K161" s="30">
        <v>0</v>
      </c>
      <c r="L161" s="30">
        <v>0</v>
      </c>
      <c r="M161" s="30">
        <v>0</v>
      </c>
      <c r="N161" s="30">
        <v>0</v>
      </c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  <c r="AH161" s="20"/>
      <c r="AI161" s="20"/>
      <c r="AJ161" s="20"/>
      <c r="AK161" s="20"/>
      <c r="AL161" s="20"/>
      <c r="AM161" s="20"/>
      <c r="AN161" s="20"/>
      <c r="AO161" s="20"/>
      <c r="AP161" s="20"/>
      <c r="AQ161" s="20"/>
      <c r="AR161" s="20"/>
      <c r="AS161" s="20"/>
      <c r="AT161" s="20"/>
      <c r="AU161" s="20"/>
      <c r="AV161" s="20"/>
      <c r="AW161" s="20"/>
    </row>
    <row r="162" spans="1:49" ht="63" customHeight="1" outlineLevel="7" x14ac:dyDescent="0.2">
      <c r="A162" s="31" t="s">
        <v>347</v>
      </c>
      <c r="B162" s="31" t="s">
        <v>232</v>
      </c>
      <c r="C162" s="31" t="s">
        <v>261</v>
      </c>
      <c r="D162" s="31" t="s">
        <v>261</v>
      </c>
      <c r="E162" s="31" t="s">
        <v>250</v>
      </c>
      <c r="F162" s="31" t="s">
        <v>242</v>
      </c>
      <c r="G162" s="31" t="s">
        <v>243</v>
      </c>
      <c r="H162" s="31" t="s">
        <v>240</v>
      </c>
      <c r="I162" s="29"/>
      <c r="J162" s="29" t="s">
        <v>338</v>
      </c>
      <c r="K162" s="32"/>
      <c r="L162" s="32">
        <f>L163</f>
        <v>1099900</v>
      </c>
      <c r="M162" s="32">
        <v>0</v>
      </c>
      <c r="N162" s="32">
        <v>0</v>
      </c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  <c r="AH162" s="20"/>
      <c r="AI162" s="20"/>
      <c r="AJ162" s="20"/>
      <c r="AK162" s="20"/>
      <c r="AL162" s="20"/>
      <c r="AM162" s="20"/>
      <c r="AN162" s="20"/>
      <c r="AO162" s="20"/>
      <c r="AP162" s="20"/>
      <c r="AQ162" s="20"/>
      <c r="AR162" s="20"/>
      <c r="AS162" s="20"/>
      <c r="AT162" s="20"/>
      <c r="AU162" s="20"/>
      <c r="AV162" s="20"/>
      <c r="AW162" s="20"/>
    </row>
    <row r="163" spans="1:49" ht="63" customHeight="1" outlineLevel="7" x14ac:dyDescent="0.2">
      <c r="A163" s="41" t="s">
        <v>347</v>
      </c>
      <c r="B163" s="41" t="s">
        <v>232</v>
      </c>
      <c r="C163" s="41" t="s">
        <v>261</v>
      </c>
      <c r="D163" s="41" t="s">
        <v>261</v>
      </c>
      <c r="E163" s="41" t="s">
        <v>250</v>
      </c>
      <c r="F163" s="41" t="s">
        <v>261</v>
      </c>
      <c r="G163" s="41" t="s">
        <v>243</v>
      </c>
      <c r="H163" s="41" t="s">
        <v>321</v>
      </c>
      <c r="I163" s="46"/>
      <c r="J163" s="28" t="s">
        <v>338</v>
      </c>
      <c r="K163" s="72"/>
      <c r="L163" s="72">
        <v>1099900</v>
      </c>
      <c r="M163" s="72">
        <v>0</v>
      </c>
      <c r="N163" s="72">
        <v>0</v>
      </c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  <c r="AA163" s="20"/>
      <c r="AB163" s="20"/>
      <c r="AC163" s="20"/>
      <c r="AD163" s="20"/>
      <c r="AE163" s="20"/>
      <c r="AF163" s="20"/>
      <c r="AG163" s="20"/>
      <c r="AH163" s="20"/>
      <c r="AI163" s="20"/>
      <c r="AJ163" s="20"/>
      <c r="AK163" s="20"/>
      <c r="AL163" s="20"/>
      <c r="AM163" s="20"/>
      <c r="AN163" s="20"/>
      <c r="AO163" s="20"/>
      <c r="AP163" s="20"/>
      <c r="AQ163" s="20"/>
      <c r="AR163" s="20"/>
      <c r="AS163" s="20"/>
      <c r="AT163" s="20"/>
      <c r="AU163" s="20"/>
      <c r="AV163" s="20"/>
      <c r="AW163" s="20"/>
    </row>
    <row r="164" spans="1:49" ht="28.9" customHeight="1" outlineLevel="1" x14ac:dyDescent="0.2">
      <c r="A164" s="4" t="s">
        <v>240</v>
      </c>
      <c r="B164" s="4" t="s">
        <v>232</v>
      </c>
      <c r="C164" s="4" t="s">
        <v>320</v>
      </c>
      <c r="D164" s="4" t="s">
        <v>242</v>
      </c>
      <c r="E164" s="31" t="s">
        <v>240</v>
      </c>
      <c r="F164" s="31" t="s">
        <v>242</v>
      </c>
      <c r="G164" s="31" t="s">
        <v>243</v>
      </c>
      <c r="H164" s="31" t="s">
        <v>240</v>
      </c>
      <c r="I164" s="42" t="s">
        <v>219</v>
      </c>
      <c r="J164" s="29" t="s">
        <v>220</v>
      </c>
      <c r="K164" s="47" t="s">
        <v>6</v>
      </c>
      <c r="L164" s="48">
        <f>L165</f>
        <v>346316.7</v>
      </c>
      <c r="M164" s="48">
        <f t="shared" ref="M164:N164" si="62">M165</f>
        <v>268016.7</v>
      </c>
      <c r="N164" s="48">
        <f t="shared" si="62"/>
        <v>268016.7</v>
      </c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0"/>
      <c r="AJ164" s="20"/>
      <c r="AK164" s="20"/>
      <c r="AL164" s="20"/>
      <c r="AM164" s="20"/>
      <c r="AN164" s="20"/>
      <c r="AO164" s="20"/>
      <c r="AP164" s="20"/>
      <c r="AQ164" s="20"/>
      <c r="AR164" s="20"/>
      <c r="AS164" s="20"/>
      <c r="AT164" s="20"/>
      <c r="AU164" s="20"/>
      <c r="AV164" s="20"/>
      <c r="AW164" s="20"/>
    </row>
    <row r="165" spans="1:49" ht="45" customHeight="1" outlineLevel="2" x14ac:dyDescent="0.2">
      <c r="A165" s="6" t="s">
        <v>240</v>
      </c>
      <c r="B165" s="6" t="s">
        <v>232</v>
      </c>
      <c r="C165" s="6" t="s">
        <v>320</v>
      </c>
      <c r="D165" s="6" t="s">
        <v>261</v>
      </c>
      <c r="E165" s="41" t="s">
        <v>240</v>
      </c>
      <c r="F165" s="41" t="s">
        <v>261</v>
      </c>
      <c r="G165" s="41" t="s">
        <v>240</v>
      </c>
      <c r="H165" s="41" t="s">
        <v>321</v>
      </c>
      <c r="I165" s="49" t="s">
        <v>221</v>
      </c>
      <c r="J165" s="34" t="s">
        <v>222</v>
      </c>
      <c r="K165" s="51" t="s">
        <v>223</v>
      </c>
      <c r="L165" s="52">
        <f>L167+L166</f>
        <v>346316.7</v>
      </c>
      <c r="M165" s="52">
        <f t="shared" ref="M165:N165" si="63">M167+M166</f>
        <v>268016.7</v>
      </c>
      <c r="N165" s="52">
        <f t="shared" si="63"/>
        <v>268016.7</v>
      </c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  <c r="AA165" s="20"/>
      <c r="AB165" s="20"/>
      <c r="AC165" s="20"/>
      <c r="AD165" s="20"/>
      <c r="AE165" s="20"/>
      <c r="AF165" s="20"/>
      <c r="AG165" s="20"/>
      <c r="AH165" s="20"/>
      <c r="AI165" s="20"/>
      <c r="AJ165" s="20"/>
      <c r="AK165" s="20"/>
      <c r="AL165" s="20"/>
      <c r="AM165" s="20"/>
      <c r="AN165" s="20"/>
      <c r="AO165" s="20"/>
      <c r="AP165" s="20"/>
      <c r="AQ165" s="20"/>
      <c r="AR165" s="20"/>
      <c r="AS165" s="20"/>
      <c r="AT165" s="20"/>
      <c r="AU165" s="20"/>
      <c r="AV165" s="20"/>
      <c r="AW165" s="20"/>
    </row>
    <row r="166" spans="1:49" ht="45" hidden="1" customHeight="1" outlineLevel="2" x14ac:dyDescent="0.2">
      <c r="A166" s="6" t="s">
        <v>347</v>
      </c>
      <c r="B166" s="6" t="s">
        <v>232</v>
      </c>
      <c r="C166" s="6" t="s">
        <v>320</v>
      </c>
      <c r="D166" s="6" t="s">
        <v>261</v>
      </c>
      <c r="E166" s="41" t="s">
        <v>264</v>
      </c>
      <c r="F166" s="41" t="s">
        <v>261</v>
      </c>
      <c r="G166" s="41" t="s">
        <v>243</v>
      </c>
      <c r="H166" s="41" t="s">
        <v>321</v>
      </c>
      <c r="I166" s="49"/>
      <c r="J166" s="28" t="s">
        <v>348</v>
      </c>
      <c r="K166" s="51"/>
      <c r="L166" s="27">
        <v>0</v>
      </c>
      <c r="M166" s="27">
        <v>0</v>
      </c>
      <c r="N166" s="27">
        <v>0</v>
      </c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  <c r="AH166" s="20"/>
      <c r="AI166" s="20"/>
      <c r="AJ166" s="20"/>
      <c r="AK166" s="20"/>
      <c r="AL166" s="20"/>
      <c r="AM166" s="20"/>
      <c r="AN166" s="20"/>
      <c r="AO166" s="20"/>
      <c r="AP166" s="20"/>
      <c r="AQ166" s="20"/>
      <c r="AR166" s="20"/>
      <c r="AS166" s="20"/>
      <c r="AT166" s="20"/>
      <c r="AU166" s="20"/>
      <c r="AV166" s="20"/>
      <c r="AW166" s="20"/>
    </row>
    <row r="167" spans="1:49" ht="42" customHeight="1" outlineLevel="7" x14ac:dyDescent="0.2">
      <c r="A167" s="5" t="s">
        <v>272</v>
      </c>
      <c r="B167" s="5" t="s">
        <v>232</v>
      </c>
      <c r="C167" s="5" t="s">
        <v>320</v>
      </c>
      <c r="D167" s="5" t="s">
        <v>261</v>
      </c>
      <c r="E167" s="24" t="s">
        <v>264</v>
      </c>
      <c r="F167" s="24" t="s">
        <v>261</v>
      </c>
      <c r="G167" s="24" t="s">
        <v>243</v>
      </c>
      <c r="H167" s="24" t="s">
        <v>321</v>
      </c>
      <c r="I167" s="25" t="s">
        <v>224</v>
      </c>
      <c r="J167" s="28" t="s">
        <v>328</v>
      </c>
      <c r="K167" s="26" t="s">
        <v>223</v>
      </c>
      <c r="L167" s="27">
        <v>346316.7</v>
      </c>
      <c r="M167" s="27">
        <v>268016.7</v>
      </c>
      <c r="N167" s="27">
        <v>268016.7</v>
      </c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  <c r="AH167" s="20"/>
      <c r="AI167" s="20"/>
      <c r="AJ167" s="20"/>
      <c r="AK167" s="20"/>
      <c r="AL167" s="20"/>
      <c r="AM167" s="20"/>
      <c r="AN167" s="20"/>
      <c r="AO167" s="20"/>
      <c r="AP167" s="20"/>
      <c r="AQ167" s="20"/>
      <c r="AR167" s="20"/>
      <c r="AS167" s="20"/>
      <c r="AT167" s="20"/>
      <c r="AU167" s="20"/>
      <c r="AV167" s="20"/>
      <c r="AW167" s="20"/>
    </row>
    <row r="168" spans="1:49" ht="135.75" hidden="1" customHeight="1" outlineLevel="7" x14ac:dyDescent="0.2">
      <c r="A168" s="31" t="s">
        <v>240</v>
      </c>
      <c r="B168" s="31" t="s">
        <v>232</v>
      </c>
      <c r="C168" s="31" t="s">
        <v>340</v>
      </c>
      <c r="D168" s="31" t="s">
        <v>242</v>
      </c>
      <c r="E168" s="31" t="s">
        <v>240</v>
      </c>
      <c r="F168" s="31" t="s">
        <v>242</v>
      </c>
      <c r="G168" s="31" t="s">
        <v>243</v>
      </c>
      <c r="H168" s="31" t="s">
        <v>240</v>
      </c>
      <c r="I168" s="42"/>
      <c r="J168" s="29" t="s">
        <v>342</v>
      </c>
      <c r="K168" s="40">
        <f t="shared" ref="K168:N169" si="64">K169</f>
        <v>49886.23</v>
      </c>
      <c r="L168" s="40">
        <f t="shared" si="64"/>
        <v>0</v>
      </c>
      <c r="M168" s="40">
        <f t="shared" si="64"/>
        <v>0</v>
      </c>
      <c r="N168" s="40">
        <f t="shared" si="64"/>
        <v>0</v>
      </c>
    </row>
    <row r="169" spans="1:49" ht="89.25" hidden="1" customHeight="1" outlineLevel="7" x14ac:dyDescent="0.2">
      <c r="A169" s="24" t="s">
        <v>240</v>
      </c>
      <c r="B169" s="24" t="s">
        <v>232</v>
      </c>
      <c r="C169" s="24" t="s">
        <v>340</v>
      </c>
      <c r="D169" s="24" t="s">
        <v>261</v>
      </c>
      <c r="E169" s="24" t="s">
        <v>240</v>
      </c>
      <c r="F169" s="24" t="s">
        <v>261</v>
      </c>
      <c r="G169" s="24" t="s">
        <v>243</v>
      </c>
      <c r="H169" s="24" t="s">
        <v>240</v>
      </c>
      <c r="I169" s="25"/>
      <c r="J169" s="28" t="s">
        <v>343</v>
      </c>
      <c r="K169" s="30">
        <f t="shared" si="64"/>
        <v>49886.23</v>
      </c>
      <c r="L169" s="30">
        <f t="shared" si="64"/>
        <v>0</v>
      </c>
      <c r="M169" s="30">
        <f t="shared" si="64"/>
        <v>0</v>
      </c>
      <c r="N169" s="30">
        <f t="shared" si="64"/>
        <v>0</v>
      </c>
    </row>
    <row r="170" spans="1:49" ht="90.75" hidden="1" customHeight="1" outlineLevel="7" x14ac:dyDescent="0.2">
      <c r="A170" s="24" t="s">
        <v>290</v>
      </c>
      <c r="B170" s="24" t="s">
        <v>232</v>
      </c>
      <c r="C170" s="24" t="s">
        <v>340</v>
      </c>
      <c r="D170" s="24" t="s">
        <v>261</v>
      </c>
      <c r="E170" s="24" t="s">
        <v>246</v>
      </c>
      <c r="F170" s="24" t="s">
        <v>261</v>
      </c>
      <c r="G170" s="24" t="s">
        <v>243</v>
      </c>
      <c r="H170" s="24" t="s">
        <v>321</v>
      </c>
      <c r="I170" s="25"/>
      <c r="J170" s="28" t="s">
        <v>344</v>
      </c>
      <c r="K170" s="30">
        <v>49886.23</v>
      </c>
      <c r="L170" s="30">
        <v>0</v>
      </c>
      <c r="M170" s="30">
        <v>0</v>
      </c>
      <c r="N170" s="30">
        <v>0</v>
      </c>
    </row>
    <row r="171" spans="1:49" ht="64.5" hidden="1" customHeight="1" outlineLevel="7" x14ac:dyDescent="0.2">
      <c r="A171" s="31" t="s">
        <v>240</v>
      </c>
      <c r="B171" s="31" t="s">
        <v>232</v>
      </c>
      <c r="C171" s="31" t="s">
        <v>341</v>
      </c>
      <c r="D171" s="31" t="s">
        <v>242</v>
      </c>
      <c r="E171" s="31" t="s">
        <v>240</v>
      </c>
      <c r="F171" s="31" t="s">
        <v>242</v>
      </c>
      <c r="G171" s="31" t="s">
        <v>243</v>
      </c>
      <c r="H171" s="31" t="s">
        <v>240</v>
      </c>
      <c r="I171" s="42"/>
      <c r="J171" s="38" t="s">
        <v>345</v>
      </c>
      <c r="K171" s="32">
        <f>K172</f>
        <v>-118295.73</v>
      </c>
      <c r="L171" s="32">
        <f>L172</f>
        <v>0</v>
      </c>
      <c r="M171" s="32">
        <f t="shared" ref="M171:N171" si="65">M172</f>
        <v>0</v>
      </c>
      <c r="N171" s="32">
        <f t="shared" si="65"/>
        <v>0</v>
      </c>
    </row>
    <row r="172" spans="1:49" ht="69" hidden="1" customHeight="1" outlineLevel="7" x14ac:dyDescent="0.2">
      <c r="A172" s="24" t="s">
        <v>290</v>
      </c>
      <c r="B172" s="24" t="s">
        <v>232</v>
      </c>
      <c r="C172" s="24" t="s">
        <v>341</v>
      </c>
      <c r="D172" s="24" t="s">
        <v>261</v>
      </c>
      <c r="E172" s="24" t="s">
        <v>240</v>
      </c>
      <c r="F172" s="24" t="s">
        <v>261</v>
      </c>
      <c r="G172" s="24" t="s">
        <v>243</v>
      </c>
      <c r="H172" s="24" t="s">
        <v>293</v>
      </c>
      <c r="I172" s="25"/>
      <c r="J172" s="39" t="s">
        <v>346</v>
      </c>
      <c r="K172" s="30">
        <v>-118295.73</v>
      </c>
      <c r="L172" s="30">
        <v>0</v>
      </c>
      <c r="M172" s="30">
        <v>0</v>
      </c>
      <c r="N172" s="30">
        <v>0</v>
      </c>
    </row>
    <row r="173" spans="1:49" ht="69" customHeight="1" outlineLevel="7" x14ac:dyDescent="0.2">
      <c r="A173" s="31" t="s">
        <v>240</v>
      </c>
      <c r="B173" s="31" t="s">
        <v>232</v>
      </c>
      <c r="C173" s="31" t="s">
        <v>341</v>
      </c>
      <c r="D173" s="31" t="s">
        <v>242</v>
      </c>
      <c r="E173" s="31" t="s">
        <v>240</v>
      </c>
      <c r="F173" s="31" t="s">
        <v>242</v>
      </c>
      <c r="G173" s="31" t="s">
        <v>243</v>
      </c>
      <c r="H173" s="31" t="s">
        <v>240</v>
      </c>
      <c r="I173" s="42"/>
      <c r="J173" s="73" t="s">
        <v>413</v>
      </c>
      <c r="K173" s="32"/>
      <c r="L173" s="32">
        <f>L174</f>
        <v>-4523.8599999999997</v>
      </c>
      <c r="M173" s="32">
        <v>0</v>
      </c>
      <c r="N173" s="32">
        <v>0</v>
      </c>
    </row>
    <row r="174" spans="1:49" ht="69" customHeight="1" outlineLevel="7" x14ac:dyDescent="0.2">
      <c r="A174" s="24" t="s">
        <v>240</v>
      </c>
      <c r="B174" s="24" t="s">
        <v>232</v>
      </c>
      <c r="C174" s="24" t="s">
        <v>341</v>
      </c>
      <c r="D174" s="24" t="s">
        <v>261</v>
      </c>
      <c r="E174" s="24" t="s">
        <v>240</v>
      </c>
      <c r="F174" s="24" t="s">
        <v>261</v>
      </c>
      <c r="G174" s="24" t="s">
        <v>243</v>
      </c>
      <c r="H174" s="24" t="s">
        <v>293</v>
      </c>
      <c r="I174" s="25"/>
      <c r="J174" s="39" t="s">
        <v>346</v>
      </c>
      <c r="K174" s="30"/>
      <c r="L174" s="30">
        <v>-4523.8599999999997</v>
      </c>
      <c r="M174" s="30">
        <v>0</v>
      </c>
      <c r="N174" s="30">
        <v>0</v>
      </c>
    </row>
    <row r="175" spans="1:49" ht="45" customHeight="1" x14ac:dyDescent="0.3">
      <c r="A175" s="23"/>
      <c r="B175" s="23"/>
      <c r="C175" s="23"/>
      <c r="D175" s="23"/>
      <c r="E175" s="53"/>
      <c r="F175" s="53"/>
      <c r="G175" s="53"/>
      <c r="H175" s="53"/>
      <c r="I175" s="54" t="s">
        <v>3</v>
      </c>
      <c r="J175" s="55" t="s">
        <v>326</v>
      </c>
      <c r="K175" s="56"/>
      <c r="L175" s="57">
        <f>L16+L104</f>
        <v>478872608.52999997</v>
      </c>
      <c r="M175" s="57">
        <f>M16+M104</f>
        <v>477084495.35000002</v>
      </c>
      <c r="N175" s="57">
        <f>N16+N104</f>
        <v>477414902.46999997</v>
      </c>
    </row>
  </sheetData>
  <autoFilter ref="G3:G175"/>
  <mergeCells count="14">
    <mergeCell ref="L2:N2"/>
    <mergeCell ref="M13:M14"/>
    <mergeCell ref="N13:N14"/>
    <mergeCell ref="L3:N3"/>
    <mergeCell ref="L4:N4"/>
    <mergeCell ref="L5:N5"/>
    <mergeCell ref="L6:N6"/>
    <mergeCell ref="L7:N7"/>
    <mergeCell ref="A11:N11"/>
    <mergeCell ref="A13:H13"/>
    <mergeCell ref="I13:I14"/>
    <mergeCell ref="J13:J14"/>
    <mergeCell ref="K13:K14"/>
    <mergeCell ref="L13:L14"/>
  </mergeCells>
  <printOptions horizontalCentered="1"/>
  <pageMargins left="0.19685039370078741" right="0.19685039370078741" top="0.78740157480314965" bottom="0.19685039370078741" header="0.11811023622047245" footer="0.11811023622047245"/>
  <pageSetup paperSize="9" scale="53" fitToHeight="1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ДЧБ</vt:lpstr>
      <vt:lpstr>ДЧБ!Область_печати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Доронина Ю.М.</dc:creator>
  <dc:description>POI HSSF rep:2.34.0.119</dc:description>
  <cp:lastModifiedBy>Слышкина</cp:lastModifiedBy>
  <cp:lastPrinted>2016-04-19T02:22:34Z</cp:lastPrinted>
  <dcterms:created xsi:type="dcterms:W3CDTF">2014-11-09T07:32:49Z</dcterms:created>
  <dcterms:modified xsi:type="dcterms:W3CDTF">2016-04-19T02:23:41Z</dcterms:modified>
</cp:coreProperties>
</file>