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360" yWindow="576" windowWidth="14940" windowHeight="8868"/>
  </bookViews>
  <sheets>
    <sheet name="ДЧБ " sheetId="2" r:id="rId1"/>
  </sheets>
  <definedNames>
    <definedName name="_xlnm.Print_Area" localSheetId="0">'ДЧБ '!$A$1:$N$151</definedName>
  </definedNames>
  <calcPr calcId="145621"/>
</workbook>
</file>

<file path=xl/calcChain.xml><?xml version="1.0" encoding="utf-8"?>
<calcChain xmlns="http://schemas.openxmlformats.org/spreadsheetml/2006/main">
  <c r="L125" i="2" l="1"/>
  <c r="M149" i="2"/>
  <c r="N149" i="2"/>
  <c r="L149" i="2"/>
  <c r="M142" i="2"/>
  <c r="N142" i="2"/>
  <c r="L142" i="2"/>
  <c r="N144" i="2"/>
  <c r="M125" i="2"/>
  <c r="N125" i="2"/>
  <c r="M114" i="2"/>
  <c r="N114" i="2"/>
  <c r="L114" i="2"/>
  <c r="M107" i="2"/>
  <c r="N107" i="2"/>
  <c r="L107" i="2"/>
  <c r="M97" i="2" l="1"/>
  <c r="N97" i="2"/>
  <c r="L97" i="2"/>
  <c r="M87" i="2"/>
  <c r="N87" i="2"/>
  <c r="L87" i="2"/>
  <c r="O80" i="2" l="1"/>
  <c r="L78" i="2" l="1"/>
  <c r="L75" i="2" s="1"/>
  <c r="M78" i="2"/>
  <c r="N78" i="2"/>
  <c r="M36" i="2" l="1"/>
  <c r="N36" i="2"/>
  <c r="L36" i="2"/>
  <c r="M34" i="2"/>
  <c r="N34" i="2"/>
  <c r="L34" i="2"/>
  <c r="M32" i="2"/>
  <c r="N32" i="2"/>
  <c r="L32" i="2"/>
  <c r="M30" i="2"/>
  <c r="N30" i="2"/>
  <c r="L30" i="2"/>
  <c r="M144" i="2"/>
  <c r="L144" i="2"/>
  <c r="L29" i="2" l="1"/>
  <c r="L28" i="2" s="1"/>
  <c r="M110" i="2"/>
  <c r="N110" i="2"/>
  <c r="L110" i="2"/>
  <c r="L113" i="2" l="1"/>
  <c r="L112" i="2" s="1"/>
  <c r="L109" i="2" s="1"/>
  <c r="L58" i="2" l="1"/>
  <c r="M63" i="2" l="1"/>
  <c r="N63" i="2"/>
  <c r="L63" i="2"/>
  <c r="M61" i="2"/>
  <c r="N61" i="2"/>
  <c r="L61" i="2"/>
  <c r="M60" i="2" l="1"/>
  <c r="N60" i="2"/>
  <c r="L60" i="2"/>
  <c r="L57" i="2" s="1"/>
  <c r="L148" i="2"/>
  <c r="M146" i="2" l="1"/>
  <c r="N146" i="2"/>
  <c r="L146" i="2"/>
  <c r="L67" i="2"/>
  <c r="L82" i="2" l="1"/>
  <c r="L81" i="2" s="1"/>
  <c r="M85" i="2"/>
  <c r="M84" i="2" s="1"/>
  <c r="N85" i="2"/>
  <c r="N84" i="2" s="1"/>
  <c r="L85" i="2"/>
  <c r="L84" i="2" s="1"/>
  <c r="L80" i="2" l="1"/>
  <c r="N148" i="2"/>
  <c r="M148" i="2"/>
  <c r="N124" i="2"/>
  <c r="N123" i="2" s="1"/>
  <c r="M124" i="2"/>
  <c r="M123" i="2" s="1"/>
  <c r="N105" i="2"/>
  <c r="N104" i="2" s="1"/>
  <c r="M105" i="2"/>
  <c r="M104" i="2" s="1"/>
  <c r="L105" i="2"/>
  <c r="L104" i="2" s="1"/>
  <c r="N95" i="2"/>
  <c r="N94" i="2" s="1"/>
  <c r="M95" i="2"/>
  <c r="M94" i="2" s="1"/>
  <c r="L95" i="2"/>
  <c r="L94" i="2" s="1"/>
  <c r="N92" i="2"/>
  <c r="N91" i="2" s="1"/>
  <c r="M92" i="2"/>
  <c r="M91" i="2" s="1"/>
  <c r="L92" i="2"/>
  <c r="L91" i="2" s="1"/>
  <c r="N88" i="2"/>
  <c r="M88" i="2"/>
  <c r="L88" i="2"/>
  <c r="N82" i="2"/>
  <c r="N81" i="2" s="1"/>
  <c r="N80" i="2" s="1"/>
  <c r="M82" i="2"/>
  <c r="M81" i="2" s="1"/>
  <c r="M80" i="2" s="1"/>
  <c r="N75" i="2"/>
  <c r="N74" i="2" s="1"/>
  <c r="M75" i="2"/>
  <c r="M74" i="2" s="1"/>
  <c r="L74" i="2"/>
  <c r="N72" i="2"/>
  <c r="N71" i="2" s="1"/>
  <c r="M72" i="2"/>
  <c r="M71" i="2" s="1"/>
  <c r="L72" i="2"/>
  <c r="L71" i="2" s="1"/>
  <c r="N69" i="2"/>
  <c r="M69" i="2"/>
  <c r="L69" i="2"/>
  <c r="L66" i="2" s="1"/>
  <c r="N67" i="2"/>
  <c r="M67" i="2"/>
  <c r="N58" i="2"/>
  <c r="N57" i="2" s="1"/>
  <c r="M58" i="2"/>
  <c r="M57" i="2" s="1"/>
  <c r="M56" i="2" s="1"/>
  <c r="L56" i="2"/>
  <c r="N54" i="2"/>
  <c r="N53" i="2" s="1"/>
  <c r="M54" i="2"/>
  <c r="M53" i="2" s="1"/>
  <c r="L54" i="2"/>
  <c r="L53" i="2" s="1"/>
  <c r="N51" i="2"/>
  <c r="M51" i="2"/>
  <c r="L51" i="2"/>
  <c r="N49" i="2"/>
  <c r="M49" i="2"/>
  <c r="L49" i="2"/>
  <c r="N46" i="2"/>
  <c r="M46" i="2"/>
  <c r="L46" i="2"/>
  <c r="N43" i="2"/>
  <c r="M43" i="2"/>
  <c r="L43" i="2"/>
  <c r="N41" i="2"/>
  <c r="M41" i="2"/>
  <c r="L41" i="2"/>
  <c r="N39" i="2"/>
  <c r="M39" i="2"/>
  <c r="L39" i="2"/>
  <c r="N29" i="2"/>
  <c r="N28" i="2" s="1"/>
  <c r="M29" i="2"/>
  <c r="M28" i="2" s="1"/>
  <c r="N23" i="2"/>
  <c r="M23" i="2"/>
  <c r="L23" i="2"/>
  <c r="N21" i="2"/>
  <c r="N20" i="2" s="1"/>
  <c r="M21" i="2"/>
  <c r="M20" i="2" s="1"/>
  <c r="L21" i="2"/>
  <c r="L20" i="2" s="1"/>
  <c r="M90" i="2" l="1"/>
  <c r="L90" i="2"/>
  <c r="N90" i="2"/>
  <c r="L65" i="2"/>
  <c r="N56" i="2"/>
  <c r="L124" i="2"/>
  <c r="L123" i="2" s="1"/>
  <c r="L103" i="2" s="1"/>
  <c r="L102" i="2" s="1"/>
  <c r="M48" i="2"/>
  <c r="M45" i="2" s="1"/>
  <c r="N66" i="2"/>
  <c r="N65" i="2" s="1"/>
  <c r="M66" i="2"/>
  <c r="M65" i="2" s="1"/>
  <c r="M38" i="2"/>
  <c r="L19" i="2"/>
  <c r="N19" i="2"/>
  <c r="M19" i="2"/>
  <c r="L38" i="2"/>
  <c r="N38" i="2"/>
  <c r="L48" i="2"/>
  <c r="L45" i="2" s="1"/>
  <c r="N48" i="2"/>
  <c r="N45" i="2" s="1"/>
  <c r="M113" i="2"/>
  <c r="M112" i="2" s="1"/>
  <c r="M109" i="2" s="1"/>
  <c r="M103" i="2" s="1"/>
  <c r="M102" i="2" s="1"/>
  <c r="M18" i="2" l="1"/>
  <c r="L18" i="2"/>
  <c r="N18" i="2"/>
  <c r="O65" i="2"/>
  <c r="O20" i="2"/>
  <c r="N113" i="2"/>
  <c r="N112" i="2" s="1"/>
  <c r="N109" i="2" s="1"/>
  <c r="N103" i="2" s="1"/>
  <c r="N102" i="2" s="1"/>
  <c r="L151" i="2" l="1"/>
  <c r="M151" i="2"/>
  <c r="N151" i="2" l="1"/>
</calcChain>
</file>

<file path=xl/sharedStrings.xml><?xml version="1.0" encoding="utf-8"?>
<sst xmlns="http://schemas.openxmlformats.org/spreadsheetml/2006/main" count="1391" uniqueCount="341">
  <si>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</si>
  <si>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</si>
  <si>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</si>
  <si>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</si>
  <si>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</si>
  <si>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</si>
  <si>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</si>
  <si>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</si>
  <si>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</si>
  <si>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</si>
  <si>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</si>
  <si>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</si>
  <si>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</si>
  <si>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</si>
  <si>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</si>
  <si>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</si>
  <si>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</si>
  <si>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</si>
  <si>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</si>
  <si>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</si>
  <si>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</si>
  <si>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</si>
  <si>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</si>
  <si>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</si>
  <si>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</si>
  <si>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</si>
  <si>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</si>
  <si>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</si>
  <si>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</si>
  <si>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</si>
  <si>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</si>
  <si>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</si>
  <si>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</si>
  <si>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</si>
  <si>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</si>
  <si>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</si>
  <si>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</si>
  <si>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</si>
  <si>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</si>
  <si>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</si>
  <si>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</si>
  <si>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</si>
  <si>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</si>
  <si>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</si>
  <si>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</si>
  <si>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</si>
  <si>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</si>
  <si>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</si>
  <si>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</si>
  <si>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</si>
  <si>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</si>
  <si>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</si>
  <si>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</si>
  <si>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</si>
  <si>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</si>
  <si>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</si>
  <si>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</si>
  <si>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</si>
  <si>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</si>
  <si>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</si>
  <si>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</si>
  <si>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</si>
  <si>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</si>
  <si>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</si>
  <si>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</si>
  <si>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</si>
  <si>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</si>
  <si>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</si>
  <si>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</si>
  <si>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</si>
  <si>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</si>
  <si>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</si>
  <si>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</si>
  <si>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</si>
  <si>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</si>
  <si>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</si>
  <si>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</si>
  <si>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</si>
  <si>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</si>
  <si>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</si>
  <si>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</si>
  <si>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</si>
  <si>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</si>
  <si>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</si>
  <si>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</si>
  <si>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</si>
  <si>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</si>
  <si>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</si>
  <si>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</si>
  <si>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</si>
  <si>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</si>
  <si>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</si>
  <si>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</si>
  <si>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</si>
  <si>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</si>
  <si>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</si>
  <si>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</si>
  <si>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</si>
  <si>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</si>
  <si>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</si>
  <si>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</si>
  <si>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</si>
  <si>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</si>
  <si>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</si>
  <si>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</si>
  <si>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</si>
  <si>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</si>
  <si>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</si>
  <si>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</si>
  <si>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</si>
  <si>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</si>
  <si>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</si>
  <si>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</si>
  <si>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</si>
  <si>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</si>
  <si>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</si>
  <si>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</si>
  <si>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</si>
  <si>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</si>
  <si>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</si>
  <si>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</si>
  <si>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</si>
  <si>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</si>
  <si>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</si>
  <si>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</si>
  <si>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</si>
  <si>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</si>
  <si>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</si>
  <si>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</si>
  <si>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1.16.03.03.0.01.0.000</t>
  </si>
  <si>
    <t>1.4.0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</si>
  <si>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</si>
  <si>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</si>
  <si>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</si>
  <si>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</si>
  <si>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</si>
  <si>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</si>
  <si>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</si>
  <si>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</si>
  <si>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</si>
  <si>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</si>
  <si>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</si>
  <si>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</si>
  <si>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</si>
  <si>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</si>
  <si>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</si>
  <si>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</si>
  <si>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</si>
  <si>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</si>
  <si>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</si>
  <si>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</si>
  <si>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</si>
  <si>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</si>
  <si>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</si>
  <si>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</si>
  <si>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</si>
  <si>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</si>
  <si>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</si>
  <si>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</si>
  <si>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</si>
  <si>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</si>
  <si>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</si>
  <si>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</si>
  <si>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</si>
  <si>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</si>
  <si>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</si>
  <si>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</si>
  <si>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</si>
  <si>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</si>
  <si>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</si>
  <si>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</si>
  <si>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</si>
  <si>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</si>
  <si>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</si>
  <si>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</si>
  <si>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</si>
  <si>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</si>
  <si>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</si>
  <si>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</si>
  <si>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</si>
  <si>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</si>
  <si>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</si>
  <si>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</si>
  <si>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</si>
  <si>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</si>
  <si>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</si>
  <si>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</si>
  <si>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</si>
  <si>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</si>
  <si>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</si>
  <si>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</si>
  <si>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</si>
  <si>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</si>
  <si>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</si>
  <si>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</si>
  <si>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</si>
  <si>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</si>
  <si>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</si>
  <si>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</si>
  <si>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</si>
  <si>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</si>
  <si>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</si>
  <si>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</si>
  <si>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</si>
  <si>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</si>
  <si>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</si>
  <si>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</si>
  <si>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</si>
  <si>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</si>
  <si>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</si>
  <si>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</si>
  <si>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</si>
  <si>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</si>
  <si>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</si>
  <si>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</si>
  <si>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</si>
  <si>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</si>
  <si>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</si>
  <si>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</si>
  <si>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009</t>
  </si>
  <si>
    <t>999</t>
  </si>
  <si>
    <t>7456</t>
  </si>
  <si>
    <t>7555</t>
  </si>
  <si>
    <t>10</t>
  </si>
  <si>
    <t>024</t>
  </si>
  <si>
    <t>7429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</si>
  <si>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</si>
  <si>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</si>
  <si>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</si>
  <si>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</si>
  <si>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</si>
  <si>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</si>
  <si>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</si>
  <si>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</si>
  <si>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</si>
  <si>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07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</si>
  <si>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</si>
  <si>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</si>
  <si>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</si>
  <si>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</si>
  <si>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</si>
  <si>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</si>
  <si>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</si>
  <si>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</si>
  <si>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</si>
  <si>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>19</t>
  </si>
  <si>
    <t>029</t>
  </si>
  <si>
    <t>7409</t>
  </si>
  <si>
    <t>7408</t>
  </si>
  <si>
    <t>7570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</si>
  <si>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</si>
  <si>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</si>
  <si>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</si>
  <si>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</si>
  <si>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</si>
  <si>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</si>
  <si>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</si>
  <si>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</si>
  <si>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</si>
  <si>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Налог, взимаемый в связи с применением патентной системы налогооблажения</t>
  </si>
  <si>
    <t>15</t>
  </si>
  <si>
    <t>002</t>
  </si>
  <si>
    <t>29</t>
  </si>
  <si>
    <t>7397</t>
  </si>
  <si>
    <t>35</t>
  </si>
  <si>
    <t>118</t>
  </si>
  <si>
    <t>20</t>
  </si>
  <si>
    <t xml:space="preserve">Прочие доходы от оказания платных услуг (работ) получателями средств бюджетов городских округов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</si>
  <si>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</si>
  <si>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</si>
  <si>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7649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</si>
  <si>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</si>
  <si>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Прочие налоги и сборы (по отмененным местным налогам и сборам)</t>
  </si>
  <si>
    <t>Прочие местные налоги и сборы</t>
  </si>
  <si>
    <t>Прочие местные налоги и сборы, мобилизуемые на территориях городских округов</t>
  </si>
  <si>
    <t xml:space="preserve"> к решению Бородинского городского</t>
  </si>
  <si>
    <t xml:space="preserve"> в решение Бородинского городского Совета</t>
  </si>
  <si>
    <t>депутатов «О бюджете города Бородино на</t>
  </si>
  <si>
    <t>041</t>
  </si>
  <si>
    <t>150</t>
  </si>
  <si>
    <t>"О внесении изменений и дополнений</t>
  </si>
  <si>
    <t>519</t>
  </si>
  <si>
    <t>Субсидия бюджетам на поддержку отрасли культуры</t>
  </si>
  <si>
    <t>7413</t>
  </si>
  <si>
    <t>7488</t>
  </si>
  <si>
    <t>7587</t>
  </si>
  <si>
    <t>1049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</si>
  <si>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</si>
  <si>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</si>
  <si>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</si>
  <si>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</si>
  <si>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</si>
  <si>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</si>
  <si>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</si>
  <si>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</si>
  <si>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7509</t>
  </si>
  <si>
    <t>7563</t>
  </si>
  <si>
    <t>0289</t>
  </si>
  <si>
    <t xml:space="preserve">Приложение 4                                                                                                                  </t>
  </si>
  <si>
    <t xml:space="preserve">Совета депутатов от  № </t>
  </si>
  <si>
    <t>2020 год и плановый период 2021-2022 годов"</t>
  </si>
  <si>
    <t>Доходы бюджета города Бородино на 2020 год и плановый период 2021 - 2022 годов</t>
  </si>
  <si>
    <t>Бюджетные назначения 
2020  год</t>
  </si>
  <si>
    <t>Бюджетные назначения
 2021 год</t>
  </si>
  <si>
    <t>Бюджетные назначения
 2022  год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</si>
  <si>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</si>
  <si>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</si>
  <si>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</si>
  <si>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</si>
  <si>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063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</si>
  <si>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</si>
  <si>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</si>
  <si>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>Дотации бюджетам городских округов на поддержку мер по обеспечению сбалансированности бюджетов</t>
  </si>
  <si>
    <t>Прочие дотации</t>
  </si>
  <si>
    <t>Прочие дотации бюджетам городских округов</t>
  </si>
  <si>
    <t>Субсидия бюджетам городских округов на поддержку отрасли культуры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</si>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</sst>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6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164" fontId="3" fillId="0" borderId="0" xfId="0" applyNumberFormat="1" applyFont="1" applyBorder="1" applyAlignment="1" applyProtection="1">
      <alignment horizontal="center"/>
    </xf>
    <xf numFmtId="0" fontId="3" fillId="0" borderId="1" xfId="0" applyNumberFormat="1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Border="1" applyAlignment="1">
      <alignment horizontal="justify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1" applyNumberFormat="1" applyFont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66" fontId="2" fillId="0" borderId="2" xfId="0" applyNumberFormat="1" applyFont="1" applyFill="1" applyBorder="1" applyAlignment="1" applyProtection="1">
      <alignment horizontal="justify" vertical="top" wrapText="1"/>
    </xf>
    <xf numFmtId="0" fontId="2" fillId="0" borderId="1" xfId="0" applyFont="1" applyBorder="1"/>
    <xf numFmtId="0" fontId="2" fillId="0" borderId="1" xfId="0" applyFont="1" applyFill="1" applyBorder="1"/>
    <xf numFmtId="49" fontId="3" fillId="0" borderId="1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left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outlinePr summaryBelow="0"/>
  </sheetPr>
  <dimension ref="A2:Q151"/>
  <sheetViews>
    <sheetView showGridLines="0" tabSelected="1" view="pageBreakPreview" zoomScale="50" zoomScaleNormal="75" zoomScaleSheetLayoutView="50" workbookViewId="0">
      <selection activeCell="M18" sqref="M18"/>
    </sheetView>
  </sheetViews>
  <sheetFormatPr defaultRowHeight="15" outlineLevelRow="7" x14ac:dyDescent="0.25"/>
  <cols>
    <col min="1" max="1" width="8.88671875" style="1"/>
    <col min="2" max="2" width="6.44140625" style="1" customWidth="1"/>
    <col min="3" max="3" width="7.109375" style="1" customWidth="1"/>
    <col min="4" max="4" width="6.44140625" style="1" customWidth="1"/>
    <col min="5" max="7" width="7.33203125" style="1" customWidth="1"/>
    <col min="8" max="8" width="10.109375" style="1" customWidth="1"/>
    <col min="9" max="9" width="14.109375" style="1" hidden="1" customWidth="1"/>
    <col min="10" max="10" width="55.77734375" style="1" customWidth="1"/>
    <col min="11" max="11" width="10.88671875" style="1" hidden="1" customWidth="1"/>
    <col min="12" max="13" width="18.88671875" style="1" customWidth="1"/>
    <col min="14" max="14" width="18.6640625" style="1" customWidth="1"/>
    <col min="15" max="15" width="38.44140625" style="1" customWidth="1"/>
    <col min="16" max="16" width="27.109375" style="1" customWidth="1"/>
    <col min="17" max="17" width="31.88671875" style="1" customWidth="1"/>
    <col min="18" max="18" width="9.109375" style="1" customWidth="1"/>
    <col min="19" max="16384" width="8.88671875" style="1"/>
  </cols>
  <sheetData>
    <row r="2" spans="1:16" x14ac:dyDescent="0.25">
      <c r="L2" s="5" t="s">
        <v>298</v>
      </c>
      <c r="M2" s="5"/>
      <c r="N2" s="5"/>
    </row>
    <row r="3" spans="1:16" x14ac:dyDescent="0.25">
      <c r="L3" s="41" t="s">
        <v>275</v>
      </c>
      <c r="M3" s="41"/>
      <c r="N3" s="41"/>
    </row>
    <row r="4" spans="1:16" x14ac:dyDescent="0.25">
      <c r="L4" s="6" t="s">
        <v>299</v>
      </c>
      <c r="M4" s="6"/>
      <c r="N4" s="6"/>
    </row>
    <row r="5" spans="1:16" x14ac:dyDescent="0.25">
      <c r="L5" s="6"/>
      <c r="M5" s="6"/>
      <c r="N5" s="6"/>
    </row>
    <row r="6" spans="1:16" x14ac:dyDescent="0.25">
      <c r="L6" s="6" t="s">
        <v>280</v>
      </c>
      <c r="M6" s="6"/>
      <c r="N6" s="6"/>
    </row>
    <row r="7" spans="1:16" x14ac:dyDescent="0.25">
      <c r="L7" s="41" t="s">
        <v>276</v>
      </c>
      <c r="M7" s="41"/>
      <c r="N7" s="41"/>
    </row>
    <row r="8" spans="1:16" x14ac:dyDescent="0.25">
      <c r="L8" s="41" t="s">
        <v>277</v>
      </c>
      <c r="M8" s="41"/>
      <c r="N8" s="41"/>
    </row>
    <row r="9" spans="1:16" x14ac:dyDescent="0.25">
      <c r="L9" s="41" t="s">
        <v>300</v>
      </c>
      <c r="M9" s="41"/>
      <c r="N9" s="41"/>
    </row>
    <row r="10" spans="1:16" ht="15.6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7"/>
      <c r="M10" s="7"/>
      <c r="N10" s="7"/>
      <c r="O10" s="8"/>
      <c r="P10" s="8"/>
    </row>
    <row r="11" spans="1:16" ht="15.6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3"/>
      <c r="N11" s="3"/>
      <c r="O11" s="8"/>
      <c r="P11" s="8"/>
    </row>
    <row r="12" spans="1:16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3"/>
      <c r="N12" s="3"/>
    </row>
    <row r="13" spans="1:16" ht="15.6" x14ac:dyDescent="0.3">
      <c r="A13" s="42" t="s">
        <v>301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6" x14ac:dyDescent="0.25">
      <c r="A14" s="2"/>
      <c r="B14" s="2"/>
      <c r="C14" s="2"/>
      <c r="D14" s="2"/>
      <c r="E14" s="2"/>
      <c r="F14" s="2"/>
      <c r="G14" s="2"/>
      <c r="H14" s="2"/>
      <c r="I14" s="2"/>
      <c r="J14" s="3"/>
      <c r="K14" s="3"/>
      <c r="L14" s="3"/>
      <c r="M14" s="3"/>
      <c r="N14" s="3" t="s">
        <v>236</v>
      </c>
    </row>
    <row r="15" spans="1:16" ht="15.6" x14ac:dyDescent="0.3">
      <c r="A15" s="44" t="s">
        <v>158</v>
      </c>
      <c r="B15" s="45"/>
      <c r="C15" s="45"/>
      <c r="D15" s="45"/>
      <c r="E15" s="45"/>
      <c r="F15" s="45"/>
      <c r="G15" s="45"/>
      <c r="H15" s="45"/>
      <c r="I15" s="46" t="s">
        <v>0</v>
      </c>
      <c r="J15" s="43" t="s">
        <v>1</v>
      </c>
      <c r="K15" s="43" t="s">
        <v>2</v>
      </c>
      <c r="L15" s="43" t="s">
        <v>302</v>
      </c>
      <c r="M15" s="43" t="s">
        <v>303</v>
      </c>
      <c r="N15" s="43" t="s">
        <v>304</v>
      </c>
    </row>
    <row r="16" spans="1:16" ht="174" x14ac:dyDescent="0.25">
      <c r="A16" s="9" t="s">
        <v>159</v>
      </c>
      <c r="B16" s="9" t="s">
        <v>160</v>
      </c>
      <c r="C16" s="9" t="s">
        <v>161</v>
      </c>
      <c r="D16" s="9" t="s">
        <v>162</v>
      </c>
      <c r="E16" s="9" t="s">
        <v>163</v>
      </c>
      <c r="F16" s="9" t="s">
        <v>164</v>
      </c>
      <c r="G16" s="9" t="s">
        <v>257</v>
      </c>
      <c r="H16" s="9" t="s">
        <v>258</v>
      </c>
      <c r="I16" s="47"/>
      <c r="J16" s="43"/>
      <c r="K16" s="43"/>
      <c r="L16" s="43"/>
      <c r="M16" s="43"/>
      <c r="N16" s="43"/>
    </row>
    <row r="17" spans="1:15" x14ac:dyDescent="0.25">
      <c r="A17" s="10" t="s">
        <v>174</v>
      </c>
      <c r="B17" s="10" t="s">
        <v>165</v>
      </c>
      <c r="C17" s="10" t="s">
        <v>166</v>
      </c>
      <c r="D17" s="10" t="s">
        <v>167</v>
      </c>
      <c r="E17" s="10" t="s">
        <v>168</v>
      </c>
      <c r="F17" s="10" t="s">
        <v>169</v>
      </c>
      <c r="G17" s="10" t="s">
        <v>170</v>
      </c>
      <c r="H17" s="10" t="s">
        <v>171</v>
      </c>
      <c r="I17" s="10" t="s">
        <v>172</v>
      </c>
      <c r="J17" s="10" t="s">
        <v>172</v>
      </c>
      <c r="K17" s="10" t="s">
        <v>200</v>
      </c>
      <c r="L17" s="10" t="s">
        <v>223</v>
      </c>
      <c r="M17" s="10" t="s">
        <v>200</v>
      </c>
      <c r="N17" s="10" t="s">
        <v>204</v>
      </c>
    </row>
    <row r="18" spans="1:15" ht="31.2" x14ac:dyDescent="0.25">
      <c r="A18" s="11" t="s">
        <v>173</v>
      </c>
      <c r="B18" s="11" t="s">
        <v>174</v>
      </c>
      <c r="C18" s="11" t="s">
        <v>175</v>
      </c>
      <c r="D18" s="11" t="s">
        <v>175</v>
      </c>
      <c r="E18" s="11" t="s">
        <v>173</v>
      </c>
      <c r="F18" s="11" t="s">
        <v>175</v>
      </c>
      <c r="G18" s="11" t="s">
        <v>176</v>
      </c>
      <c r="H18" s="11" t="s">
        <v>173</v>
      </c>
      <c r="I18" s="12" t="s">
        <v>4</v>
      </c>
      <c r="J18" s="13" t="s">
        <v>5</v>
      </c>
      <c r="K18" s="12" t="s">
        <v>6</v>
      </c>
      <c r="L18" s="14">
        <f>L19+L28+L38+L45+L53+L56+L65+L74+L80+L90+L97</f>
        <v>188743742.08000004</v>
      </c>
      <c r="M18" s="14">
        <f t="shared" ref="M18:N18" si="0">M19+M28+M38+M45+M53+M56+M65+M74+M80+M90+M97</f>
        <v>191120751.32999998</v>
      </c>
      <c r="N18" s="14">
        <f t="shared" si="0"/>
        <v>197386598.69999999</v>
      </c>
      <c r="O18" s="4"/>
    </row>
    <row r="19" spans="1:15" ht="31.2" outlineLevel="1" x14ac:dyDescent="0.25">
      <c r="A19" s="11">
        <v>182</v>
      </c>
      <c r="B19" s="11">
        <v>1</v>
      </c>
      <c r="C19" s="11" t="s">
        <v>177</v>
      </c>
      <c r="D19" s="11" t="s">
        <v>175</v>
      </c>
      <c r="E19" s="11" t="s">
        <v>173</v>
      </c>
      <c r="F19" s="11" t="s">
        <v>175</v>
      </c>
      <c r="G19" s="11" t="s">
        <v>176</v>
      </c>
      <c r="H19" s="11" t="s">
        <v>173</v>
      </c>
      <c r="I19" s="12" t="s">
        <v>7</v>
      </c>
      <c r="J19" s="13" t="s">
        <v>8</v>
      </c>
      <c r="K19" s="12" t="s">
        <v>6</v>
      </c>
      <c r="L19" s="14">
        <f>L20+L23</f>
        <v>143913671.86000001</v>
      </c>
      <c r="M19" s="14">
        <f t="shared" ref="M19:N19" si="1">M20+M23</f>
        <v>149889451.32999998</v>
      </c>
      <c r="N19" s="14">
        <f t="shared" si="1"/>
        <v>156519654.38999999</v>
      </c>
    </row>
    <row r="20" spans="1:15" ht="31.2" outlineLevel="2" x14ac:dyDescent="0.25">
      <c r="A20" s="10" t="s">
        <v>178</v>
      </c>
      <c r="B20" s="10" t="s">
        <v>174</v>
      </c>
      <c r="C20" s="10" t="s">
        <v>177</v>
      </c>
      <c r="D20" s="10" t="s">
        <v>177</v>
      </c>
      <c r="E20" s="10" t="s">
        <v>173</v>
      </c>
      <c r="F20" s="10" t="s">
        <v>175</v>
      </c>
      <c r="G20" s="10" t="s">
        <v>176</v>
      </c>
      <c r="H20" s="10" t="s">
        <v>173</v>
      </c>
      <c r="I20" s="12" t="s">
        <v>9</v>
      </c>
      <c r="J20" s="15" t="s">
        <v>10</v>
      </c>
      <c r="K20" s="16" t="s">
        <v>6</v>
      </c>
      <c r="L20" s="17">
        <f>L21</f>
        <v>22882314.57</v>
      </c>
      <c r="M20" s="17">
        <f t="shared" ref="M20:N21" si="2">M21</f>
        <v>23939477.5</v>
      </c>
      <c r="N20" s="17">
        <f t="shared" si="2"/>
        <v>25551981.359999999</v>
      </c>
      <c r="O20" s="4">
        <f>L20+L23+L28+L38+L45+L53+L56</f>
        <v>164581433.41000003</v>
      </c>
    </row>
    <row r="21" spans="1:15" ht="45" outlineLevel="3" x14ac:dyDescent="0.25">
      <c r="A21" s="10" t="s">
        <v>178</v>
      </c>
      <c r="B21" s="10" t="s">
        <v>174</v>
      </c>
      <c r="C21" s="10" t="s">
        <v>177</v>
      </c>
      <c r="D21" s="10" t="s">
        <v>177</v>
      </c>
      <c r="E21" s="10" t="s">
        <v>179</v>
      </c>
      <c r="F21" s="10" t="s">
        <v>175</v>
      </c>
      <c r="G21" s="10" t="s">
        <v>176</v>
      </c>
      <c r="H21" s="10" t="s">
        <v>173</v>
      </c>
      <c r="I21" s="12" t="s">
        <v>11</v>
      </c>
      <c r="J21" s="15" t="s">
        <v>12</v>
      </c>
      <c r="K21" s="16" t="s">
        <v>6</v>
      </c>
      <c r="L21" s="17">
        <f>L22</f>
        <v>22882314.57</v>
      </c>
      <c r="M21" s="17">
        <f t="shared" si="2"/>
        <v>23939477.5</v>
      </c>
      <c r="N21" s="17">
        <f t="shared" si="2"/>
        <v>25551981.359999999</v>
      </c>
    </row>
    <row r="22" spans="1:15" ht="30" outlineLevel="7" x14ac:dyDescent="0.25">
      <c r="A22" s="10" t="s">
        <v>178</v>
      </c>
      <c r="B22" s="10" t="s">
        <v>174</v>
      </c>
      <c r="C22" s="10" t="s">
        <v>177</v>
      </c>
      <c r="D22" s="10" t="s">
        <v>177</v>
      </c>
      <c r="E22" s="10" t="s">
        <v>180</v>
      </c>
      <c r="F22" s="10" t="s">
        <v>181</v>
      </c>
      <c r="G22" s="10" t="s">
        <v>176</v>
      </c>
      <c r="H22" s="10" t="s">
        <v>182</v>
      </c>
      <c r="I22" s="16" t="s">
        <v>13</v>
      </c>
      <c r="J22" s="15" t="s">
        <v>14</v>
      </c>
      <c r="K22" s="16" t="s">
        <v>15</v>
      </c>
      <c r="L22" s="17">
        <v>22882314.57</v>
      </c>
      <c r="M22" s="17">
        <v>23939477.5</v>
      </c>
      <c r="N22" s="17">
        <v>25551981.359999999</v>
      </c>
    </row>
    <row r="23" spans="1:15" ht="31.2" outlineLevel="2" x14ac:dyDescent="0.25">
      <c r="A23" s="10" t="s">
        <v>178</v>
      </c>
      <c r="B23" s="10" t="s">
        <v>174</v>
      </c>
      <c r="C23" s="10" t="s">
        <v>177</v>
      </c>
      <c r="D23" s="10" t="s">
        <v>181</v>
      </c>
      <c r="E23" s="10" t="s">
        <v>173</v>
      </c>
      <c r="F23" s="10" t="s">
        <v>177</v>
      </c>
      <c r="G23" s="10" t="s">
        <v>176</v>
      </c>
      <c r="H23" s="10" t="s">
        <v>173</v>
      </c>
      <c r="I23" s="12" t="s">
        <v>16</v>
      </c>
      <c r="J23" s="15" t="s">
        <v>17</v>
      </c>
      <c r="K23" s="16" t="s">
        <v>6</v>
      </c>
      <c r="L23" s="17">
        <f>L24+L25+L26+L27</f>
        <v>121031357.29000001</v>
      </c>
      <c r="M23" s="17">
        <f t="shared" ref="M23:N23" si="3">M24+M25+M26+M27</f>
        <v>125949973.83</v>
      </c>
      <c r="N23" s="17">
        <f t="shared" si="3"/>
        <v>130967673.03</v>
      </c>
    </row>
    <row r="24" spans="1:15" ht="96" customHeight="1" outlineLevel="7" x14ac:dyDescent="0.25">
      <c r="A24" s="10" t="s">
        <v>178</v>
      </c>
      <c r="B24" s="10" t="s">
        <v>174</v>
      </c>
      <c r="C24" s="10" t="s">
        <v>177</v>
      </c>
      <c r="D24" s="10" t="s">
        <v>181</v>
      </c>
      <c r="E24" s="10" t="s">
        <v>179</v>
      </c>
      <c r="F24" s="10" t="s">
        <v>177</v>
      </c>
      <c r="G24" s="10" t="s">
        <v>176</v>
      </c>
      <c r="H24" s="10" t="s">
        <v>182</v>
      </c>
      <c r="I24" s="16" t="s">
        <v>18</v>
      </c>
      <c r="J24" s="18" t="s">
        <v>19</v>
      </c>
      <c r="K24" s="16" t="s">
        <v>15</v>
      </c>
      <c r="L24" s="17">
        <v>120291250.54000001</v>
      </c>
      <c r="M24" s="17">
        <v>125185465.06</v>
      </c>
      <c r="N24" s="17">
        <v>130177786.15000001</v>
      </c>
    </row>
    <row r="25" spans="1:15" ht="135" outlineLevel="7" x14ac:dyDescent="0.25">
      <c r="A25" s="10" t="s">
        <v>178</v>
      </c>
      <c r="B25" s="10" t="s">
        <v>174</v>
      </c>
      <c r="C25" s="10" t="s">
        <v>177</v>
      </c>
      <c r="D25" s="10" t="s">
        <v>181</v>
      </c>
      <c r="E25" s="10" t="s">
        <v>183</v>
      </c>
      <c r="F25" s="10" t="s">
        <v>177</v>
      </c>
      <c r="G25" s="10" t="s">
        <v>176</v>
      </c>
      <c r="H25" s="10" t="s">
        <v>182</v>
      </c>
      <c r="I25" s="16" t="s">
        <v>20</v>
      </c>
      <c r="J25" s="18" t="s">
        <v>21</v>
      </c>
      <c r="K25" s="16" t="s">
        <v>15</v>
      </c>
      <c r="L25" s="17">
        <v>326784.65999999997</v>
      </c>
      <c r="M25" s="17">
        <v>338704.52</v>
      </c>
      <c r="N25" s="17">
        <v>351101.18</v>
      </c>
    </row>
    <row r="26" spans="1:15" ht="60" outlineLevel="7" x14ac:dyDescent="0.25">
      <c r="A26" s="10" t="s">
        <v>178</v>
      </c>
      <c r="B26" s="10" t="s">
        <v>174</v>
      </c>
      <c r="C26" s="10" t="s">
        <v>177</v>
      </c>
      <c r="D26" s="10" t="s">
        <v>181</v>
      </c>
      <c r="E26" s="10" t="s">
        <v>184</v>
      </c>
      <c r="F26" s="10" t="s">
        <v>177</v>
      </c>
      <c r="G26" s="10" t="s">
        <v>176</v>
      </c>
      <c r="H26" s="10" t="s">
        <v>182</v>
      </c>
      <c r="I26" s="16" t="s">
        <v>22</v>
      </c>
      <c r="J26" s="15" t="s">
        <v>23</v>
      </c>
      <c r="K26" s="16" t="s">
        <v>15</v>
      </c>
      <c r="L26" s="17">
        <v>380764.65</v>
      </c>
      <c r="M26" s="17">
        <v>391944.51</v>
      </c>
      <c r="N26" s="17">
        <v>403571.57</v>
      </c>
    </row>
    <row r="27" spans="1:15" ht="105" outlineLevel="7" x14ac:dyDescent="0.25">
      <c r="A27" s="10" t="s">
        <v>178</v>
      </c>
      <c r="B27" s="10" t="s">
        <v>174</v>
      </c>
      <c r="C27" s="10" t="s">
        <v>177</v>
      </c>
      <c r="D27" s="10" t="s">
        <v>181</v>
      </c>
      <c r="E27" s="10" t="s">
        <v>185</v>
      </c>
      <c r="F27" s="10" t="s">
        <v>177</v>
      </c>
      <c r="G27" s="10" t="s">
        <v>176</v>
      </c>
      <c r="H27" s="10" t="s">
        <v>182</v>
      </c>
      <c r="I27" s="16"/>
      <c r="J27" s="19" t="s">
        <v>252</v>
      </c>
      <c r="K27" s="16"/>
      <c r="L27" s="17">
        <v>32557.439999999999</v>
      </c>
      <c r="M27" s="17">
        <v>33859.74</v>
      </c>
      <c r="N27" s="17">
        <v>35214.129999999997</v>
      </c>
    </row>
    <row r="28" spans="1:15" ht="46.8" outlineLevel="1" x14ac:dyDescent="0.25">
      <c r="A28" s="11" t="s">
        <v>186</v>
      </c>
      <c r="B28" s="11" t="s">
        <v>174</v>
      </c>
      <c r="C28" s="11" t="s">
        <v>187</v>
      </c>
      <c r="D28" s="11" t="s">
        <v>175</v>
      </c>
      <c r="E28" s="11" t="s">
        <v>173</v>
      </c>
      <c r="F28" s="11" t="s">
        <v>175</v>
      </c>
      <c r="G28" s="11" t="s">
        <v>176</v>
      </c>
      <c r="H28" s="11" t="s">
        <v>173</v>
      </c>
      <c r="I28" s="12" t="s">
        <v>24</v>
      </c>
      <c r="J28" s="13" t="s">
        <v>25</v>
      </c>
      <c r="K28" s="12" t="s">
        <v>6</v>
      </c>
      <c r="L28" s="14">
        <f>L29</f>
        <v>691400</v>
      </c>
      <c r="M28" s="14">
        <f t="shared" ref="M28:N28" si="4">M29</f>
        <v>716100</v>
      </c>
      <c r="N28" s="14">
        <f t="shared" si="4"/>
        <v>745500</v>
      </c>
    </row>
    <row r="29" spans="1:15" ht="45" outlineLevel="2" x14ac:dyDescent="0.25">
      <c r="A29" s="10" t="s">
        <v>186</v>
      </c>
      <c r="B29" s="10" t="s">
        <v>174</v>
      </c>
      <c r="C29" s="10" t="s">
        <v>187</v>
      </c>
      <c r="D29" s="10" t="s">
        <v>181</v>
      </c>
      <c r="E29" s="10" t="s">
        <v>173</v>
      </c>
      <c r="F29" s="10" t="s">
        <v>177</v>
      </c>
      <c r="G29" s="10" t="s">
        <v>176</v>
      </c>
      <c r="H29" s="10" t="s">
        <v>173</v>
      </c>
      <c r="I29" s="12" t="s">
        <v>26</v>
      </c>
      <c r="J29" s="15" t="s">
        <v>27</v>
      </c>
      <c r="K29" s="16" t="s">
        <v>6</v>
      </c>
      <c r="L29" s="17">
        <f>L30+L32+L34+L36</f>
        <v>691400</v>
      </c>
      <c r="M29" s="17">
        <f t="shared" ref="M29:N29" si="5">M30+M32+M34+M36</f>
        <v>716100</v>
      </c>
      <c r="N29" s="17">
        <f t="shared" si="5"/>
        <v>745500</v>
      </c>
    </row>
    <row r="30" spans="1:15" ht="90" outlineLevel="7" x14ac:dyDescent="0.25">
      <c r="A30" s="10" t="s">
        <v>186</v>
      </c>
      <c r="B30" s="10" t="s">
        <v>174</v>
      </c>
      <c r="C30" s="10" t="s">
        <v>187</v>
      </c>
      <c r="D30" s="10" t="s">
        <v>181</v>
      </c>
      <c r="E30" s="10" t="s">
        <v>188</v>
      </c>
      <c r="F30" s="10" t="s">
        <v>177</v>
      </c>
      <c r="G30" s="10" t="s">
        <v>176</v>
      </c>
      <c r="H30" s="10" t="s">
        <v>182</v>
      </c>
      <c r="I30" s="16" t="s">
        <v>28</v>
      </c>
      <c r="J30" s="15" t="s">
        <v>29</v>
      </c>
      <c r="K30" s="16" t="s">
        <v>15</v>
      </c>
      <c r="L30" s="17">
        <f>L31</f>
        <v>316900</v>
      </c>
      <c r="M30" s="17">
        <f t="shared" ref="M30:N30" si="6">M31</f>
        <v>330100</v>
      </c>
      <c r="N30" s="17">
        <f t="shared" si="6"/>
        <v>343200</v>
      </c>
    </row>
    <row r="31" spans="1:15" ht="150" outlineLevel="7" x14ac:dyDescent="0.25">
      <c r="A31" s="10" t="s">
        <v>186</v>
      </c>
      <c r="B31" s="10" t="s">
        <v>174</v>
      </c>
      <c r="C31" s="10" t="s">
        <v>187</v>
      </c>
      <c r="D31" s="10" t="s">
        <v>181</v>
      </c>
      <c r="E31" s="10" t="s">
        <v>287</v>
      </c>
      <c r="F31" s="10" t="s">
        <v>177</v>
      </c>
      <c r="G31" s="10" t="s">
        <v>176</v>
      </c>
      <c r="H31" s="10" t="s">
        <v>182</v>
      </c>
      <c r="I31" s="16"/>
      <c r="J31" s="15" t="s">
        <v>288</v>
      </c>
      <c r="K31" s="16"/>
      <c r="L31" s="17">
        <v>316900</v>
      </c>
      <c r="M31" s="17">
        <v>330100</v>
      </c>
      <c r="N31" s="17">
        <v>343200</v>
      </c>
    </row>
    <row r="32" spans="1:15" ht="105" outlineLevel="7" x14ac:dyDescent="0.25">
      <c r="A32" s="10" t="s">
        <v>186</v>
      </c>
      <c r="B32" s="10" t="s">
        <v>174</v>
      </c>
      <c r="C32" s="10" t="s">
        <v>187</v>
      </c>
      <c r="D32" s="10" t="s">
        <v>181</v>
      </c>
      <c r="E32" s="10" t="s">
        <v>189</v>
      </c>
      <c r="F32" s="10" t="s">
        <v>177</v>
      </c>
      <c r="G32" s="10" t="s">
        <v>176</v>
      </c>
      <c r="H32" s="10" t="s">
        <v>182</v>
      </c>
      <c r="I32" s="16" t="s">
        <v>30</v>
      </c>
      <c r="J32" s="18" t="s">
        <v>31</v>
      </c>
      <c r="K32" s="16" t="s">
        <v>15</v>
      </c>
      <c r="L32" s="17">
        <f>L33</f>
        <v>1500</v>
      </c>
      <c r="M32" s="17">
        <f t="shared" ref="M32:N32" si="7">M33</f>
        <v>1700</v>
      </c>
      <c r="N32" s="17">
        <f t="shared" si="7"/>
        <v>1700</v>
      </c>
    </row>
    <row r="33" spans="1:14" ht="165" outlineLevel="7" x14ac:dyDescent="0.25">
      <c r="A33" s="10" t="s">
        <v>186</v>
      </c>
      <c r="B33" s="10" t="s">
        <v>174</v>
      </c>
      <c r="C33" s="10" t="s">
        <v>187</v>
      </c>
      <c r="D33" s="10" t="s">
        <v>181</v>
      </c>
      <c r="E33" s="10" t="s">
        <v>290</v>
      </c>
      <c r="F33" s="10" t="s">
        <v>177</v>
      </c>
      <c r="G33" s="10" t="s">
        <v>176</v>
      </c>
      <c r="H33" s="10" t="s">
        <v>182</v>
      </c>
      <c r="I33" s="16"/>
      <c r="J33" s="18" t="s">
        <v>289</v>
      </c>
      <c r="K33" s="16"/>
      <c r="L33" s="17">
        <v>1500</v>
      </c>
      <c r="M33" s="17">
        <v>1700</v>
      </c>
      <c r="N33" s="17">
        <v>1700</v>
      </c>
    </row>
    <row r="34" spans="1:14" ht="105" outlineLevel="7" x14ac:dyDescent="0.25">
      <c r="A34" s="10" t="s">
        <v>186</v>
      </c>
      <c r="B34" s="10" t="s">
        <v>174</v>
      </c>
      <c r="C34" s="10" t="s">
        <v>187</v>
      </c>
      <c r="D34" s="10" t="s">
        <v>181</v>
      </c>
      <c r="E34" s="10" t="s">
        <v>190</v>
      </c>
      <c r="F34" s="10" t="s">
        <v>177</v>
      </c>
      <c r="G34" s="10" t="s">
        <v>176</v>
      </c>
      <c r="H34" s="10" t="s">
        <v>182</v>
      </c>
      <c r="I34" s="16" t="s">
        <v>32</v>
      </c>
      <c r="J34" s="18" t="s">
        <v>33</v>
      </c>
      <c r="K34" s="16" t="s">
        <v>15</v>
      </c>
      <c r="L34" s="17">
        <f>L35</f>
        <v>413900</v>
      </c>
      <c r="M34" s="17">
        <f t="shared" ref="M34:N34" si="8">M35</f>
        <v>429900</v>
      </c>
      <c r="N34" s="17">
        <f t="shared" si="8"/>
        <v>444200</v>
      </c>
    </row>
    <row r="35" spans="1:14" ht="150" outlineLevel="7" x14ac:dyDescent="0.25">
      <c r="A35" s="10" t="s">
        <v>186</v>
      </c>
      <c r="B35" s="10" t="s">
        <v>174</v>
      </c>
      <c r="C35" s="10" t="s">
        <v>187</v>
      </c>
      <c r="D35" s="10" t="s">
        <v>181</v>
      </c>
      <c r="E35" s="10" t="s">
        <v>291</v>
      </c>
      <c r="F35" s="10" t="s">
        <v>177</v>
      </c>
      <c r="G35" s="10" t="s">
        <v>176</v>
      </c>
      <c r="H35" s="10" t="s">
        <v>182</v>
      </c>
      <c r="I35" s="16"/>
      <c r="J35" s="18" t="s">
        <v>292</v>
      </c>
      <c r="K35" s="16"/>
      <c r="L35" s="17">
        <v>413900</v>
      </c>
      <c r="M35" s="17">
        <v>429900</v>
      </c>
      <c r="N35" s="17">
        <v>444200</v>
      </c>
    </row>
    <row r="36" spans="1:14" ht="105" outlineLevel="7" x14ac:dyDescent="0.25">
      <c r="A36" s="10" t="s">
        <v>186</v>
      </c>
      <c r="B36" s="10" t="s">
        <v>174</v>
      </c>
      <c r="C36" s="10" t="s">
        <v>187</v>
      </c>
      <c r="D36" s="10" t="s">
        <v>181</v>
      </c>
      <c r="E36" s="10" t="s">
        <v>191</v>
      </c>
      <c r="F36" s="10" t="s">
        <v>177</v>
      </c>
      <c r="G36" s="10" t="s">
        <v>176</v>
      </c>
      <c r="H36" s="10" t="s">
        <v>182</v>
      </c>
      <c r="I36" s="16" t="s">
        <v>34</v>
      </c>
      <c r="J36" s="18" t="s">
        <v>35</v>
      </c>
      <c r="K36" s="16" t="s">
        <v>15</v>
      </c>
      <c r="L36" s="17">
        <f>L37</f>
        <v>-40900</v>
      </c>
      <c r="M36" s="17">
        <f t="shared" ref="M36:N36" si="9">M37</f>
        <v>-45600</v>
      </c>
      <c r="N36" s="17">
        <f t="shared" si="9"/>
        <v>-43600</v>
      </c>
    </row>
    <row r="37" spans="1:14" ht="150" outlineLevel="7" x14ac:dyDescent="0.25">
      <c r="A37" s="10" t="s">
        <v>186</v>
      </c>
      <c r="B37" s="10" t="s">
        <v>174</v>
      </c>
      <c r="C37" s="10" t="s">
        <v>187</v>
      </c>
      <c r="D37" s="10" t="s">
        <v>181</v>
      </c>
      <c r="E37" s="10" t="s">
        <v>293</v>
      </c>
      <c r="F37" s="10" t="s">
        <v>177</v>
      </c>
      <c r="G37" s="10" t="s">
        <v>176</v>
      </c>
      <c r="H37" s="10" t="s">
        <v>182</v>
      </c>
      <c r="I37" s="16"/>
      <c r="J37" s="18" t="s">
        <v>294</v>
      </c>
      <c r="K37" s="16"/>
      <c r="L37" s="17">
        <v>-40900</v>
      </c>
      <c r="M37" s="17">
        <v>-45600</v>
      </c>
      <c r="N37" s="17">
        <v>-43600</v>
      </c>
    </row>
    <row r="38" spans="1:14" ht="31.2" outlineLevel="1" x14ac:dyDescent="0.25">
      <c r="A38" s="11" t="s">
        <v>178</v>
      </c>
      <c r="B38" s="11" t="s">
        <v>174</v>
      </c>
      <c r="C38" s="11" t="s">
        <v>192</v>
      </c>
      <c r="D38" s="11" t="s">
        <v>175</v>
      </c>
      <c r="E38" s="11" t="s">
        <v>173</v>
      </c>
      <c r="F38" s="11" t="s">
        <v>175</v>
      </c>
      <c r="G38" s="11" t="s">
        <v>176</v>
      </c>
      <c r="H38" s="11" t="s">
        <v>173</v>
      </c>
      <c r="I38" s="12" t="s">
        <v>36</v>
      </c>
      <c r="J38" s="13" t="s">
        <v>37</v>
      </c>
      <c r="K38" s="12" t="s">
        <v>6</v>
      </c>
      <c r="L38" s="14">
        <f>L39+L41+L43</f>
        <v>5732177.7700000005</v>
      </c>
      <c r="M38" s="14">
        <f>M39+M41+M43</f>
        <v>1513823.23</v>
      </c>
      <c r="N38" s="14">
        <f>N39+N41+N43</f>
        <v>96654.17</v>
      </c>
    </row>
    <row r="39" spans="1:14" ht="31.2" outlineLevel="2" x14ac:dyDescent="0.25">
      <c r="A39" s="10" t="s">
        <v>178</v>
      </c>
      <c r="B39" s="10" t="s">
        <v>174</v>
      </c>
      <c r="C39" s="10" t="s">
        <v>192</v>
      </c>
      <c r="D39" s="10" t="s">
        <v>181</v>
      </c>
      <c r="E39" s="10" t="s">
        <v>173</v>
      </c>
      <c r="F39" s="10" t="s">
        <v>181</v>
      </c>
      <c r="G39" s="10" t="s">
        <v>176</v>
      </c>
      <c r="H39" s="10" t="s">
        <v>173</v>
      </c>
      <c r="I39" s="12" t="s">
        <v>38</v>
      </c>
      <c r="J39" s="15" t="s">
        <v>39</v>
      </c>
      <c r="K39" s="16" t="s">
        <v>6</v>
      </c>
      <c r="L39" s="17">
        <f>L40</f>
        <v>5670618.79</v>
      </c>
      <c r="M39" s="17">
        <f t="shared" ref="M39:N39" si="10">M40</f>
        <v>1449786.78</v>
      </c>
      <c r="N39" s="17">
        <f t="shared" si="10"/>
        <v>29989.94</v>
      </c>
    </row>
    <row r="40" spans="1:14" ht="30" outlineLevel="7" x14ac:dyDescent="0.25">
      <c r="A40" s="10" t="s">
        <v>178</v>
      </c>
      <c r="B40" s="10" t="s">
        <v>174</v>
      </c>
      <c r="C40" s="10" t="s">
        <v>192</v>
      </c>
      <c r="D40" s="10" t="s">
        <v>181</v>
      </c>
      <c r="E40" s="10" t="s">
        <v>179</v>
      </c>
      <c r="F40" s="10" t="s">
        <v>181</v>
      </c>
      <c r="G40" s="10" t="s">
        <v>176</v>
      </c>
      <c r="H40" s="10" t="s">
        <v>182</v>
      </c>
      <c r="I40" s="16" t="s">
        <v>40</v>
      </c>
      <c r="J40" s="15" t="s">
        <v>39</v>
      </c>
      <c r="K40" s="16" t="s">
        <v>15</v>
      </c>
      <c r="L40" s="17">
        <v>5670618.79</v>
      </c>
      <c r="M40" s="17">
        <v>1449786.78</v>
      </c>
      <c r="N40" s="17">
        <v>29989.94</v>
      </c>
    </row>
    <row r="41" spans="1:14" ht="31.2" outlineLevel="2" x14ac:dyDescent="0.25">
      <c r="A41" s="10" t="s">
        <v>178</v>
      </c>
      <c r="B41" s="10" t="s">
        <v>174</v>
      </c>
      <c r="C41" s="10" t="s">
        <v>192</v>
      </c>
      <c r="D41" s="10" t="s">
        <v>187</v>
      </c>
      <c r="E41" s="10" t="s">
        <v>173</v>
      </c>
      <c r="F41" s="10" t="s">
        <v>177</v>
      </c>
      <c r="G41" s="10" t="s">
        <v>176</v>
      </c>
      <c r="H41" s="10" t="s">
        <v>173</v>
      </c>
      <c r="I41" s="12" t="s">
        <v>41</v>
      </c>
      <c r="J41" s="15" t="s">
        <v>42</v>
      </c>
      <c r="K41" s="16" t="s">
        <v>6</v>
      </c>
      <c r="L41" s="17">
        <f>L42</f>
        <v>7279.48</v>
      </c>
      <c r="M41" s="17">
        <f t="shared" ref="M41:N41" si="11">M42</f>
        <v>7585.77</v>
      </c>
      <c r="N41" s="17">
        <f t="shared" si="11"/>
        <v>7955.52</v>
      </c>
    </row>
    <row r="42" spans="1:14" ht="30" outlineLevel="7" x14ac:dyDescent="0.25">
      <c r="A42" s="10" t="s">
        <v>178</v>
      </c>
      <c r="B42" s="10" t="s">
        <v>174</v>
      </c>
      <c r="C42" s="10" t="s">
        <v>192</v>
      </c>
      <c r="D42" s="10" t="s">
        <v>187</v>
      </c>
      <c r="E42" s="10" t="s">
        <v>179</v>
      </c>
      <c r="F42" s="10" t="s">
        <v>177</v>
      </c>
      <c r="G42" s="10" t="s">
        <v>176</v>
      </c>
      <c r="H42" s="10" t="s">
        <v>182</v>
      </c>
      <c r="I42" s="16" t="s">
        <v>43</v>
      </c>
      <c r="J42" s="15" t="s">
        <v>42</v>
      </c>
      <c r="K42" s="16" t="s">
        <v>15</v>
      </c>
      <c r="L42" s="17">
        <v>7279.48</v>
      </c>
      <c r="M42" s="17">
        <v>7585.77</v>
      </c>
      <c r="N42" s="17">
        <v>7955.52</v>
      </c>
    </row>
    <row r="43" spans="1:14" ht="30" outlineLevel="7" x14ac:dyDescent="0.25">
      <c r="A43" s="10" t="s">
        <v>178</v>
      </c>
      <c r="B43" s="10" t="s">
        <v>174</v>
      </c>
      <c r="C43" s="10" t="s">
        <v>192</v>
      </c>
      <c r="D43" s="10" t="s">
        <v>194</v>
      </c>
      <c r="E43" s="10" t="s">
        <v>173</v>
      </c>
      <c r="F43" s="10" t="s">
        <v>181</v>
      </c>
      <c r="G43" s="10" t="s">
        <v>176</v>
      </c>
      <c r="H43" s="10" t="s">
        <v>182</v>
      </c>
      <c r="I43" s="16"/>
      <c r="J43" s="15" t="s">
        <v>259</v>
      </c>
      <c r="K43" s="16"/>
      <c r="L43" s="17">
        <f>L44</f>
        <v>54279.5</v>
      </c>
      <c r="M43" s="17">
        <f t="shared" ref="M43:N43" si="12">M44</f>
        <v>56450.68</v>
      </c>
      <c r="N43" s="17">
        <f t="shared" si="12"/>
        <v>58708.71</v>
      </c>
    </row>
    <row r="44" spans="1:14" ht="30" outlineLevel="7" x14ac:dyDescent="0.25">
      <c r="A44" s="10" t="s">
        <v>178</v>
      </c>
      <c r="B44" s="10" t="s">
        <v>174</v>
      </c>
      <c r="C44" s="10" t="s">
        <v>192</v>
      </c>
      <c r="D44" s="10" t="s">
        <v>194</v>
      </c>
      <c r="E44" s="10" t="s">
        <v>179</v>
      </c>
      <c r="F44" s="10" t="s">
        <v>181</v>
      </c>
      <c r="G44" s="10" t="s">
        <v>176</v>
      </c>
      <c r="H44" s="10" t="s">
        <v>182</v>
      </c>
      <c r="I44" s="16"/>
      <c r="J44" s="15" t="s">
        <v>259</v>
      </c>
      <c r="K44" s="16"/>
      <c r="L44" s="17">
        <v>54279.5</v>
      </c>
      <c r="M44" s="17">
        <v>56450.68</v>
      </c>
      <c r="N44" s="17">
        <v>58708.71</v>
      </c>
    </row>
    <row r="45" spans="1:14" ht="31.2" outlineLevel="1" x14ac:dyDescent="0.25">
      <c r="A45" s="11" t="s">
        <v>178</v>
      </c>
      <c r="B45" s="11" t="s">
        <v>174</v>
      </c>
      <c r="C45" s="11" t="s">
        <v>193</v>
      </c>
      <c r="D45" s="11" t="s">
        <v>175</v>
      </c>
      <c r="E45" s="11" t="s">
        <v>173</v>
      </c>
      <c r="F45" s="11" t="s">
        <v>175</v>
      </c>
      <c r="G45" s="11" t="s">
        <v>176</v>
      </c>
      <c r="H45" s="11" t="s">
        <v>173</v>
      </c>
      <c r="I45" s="12" t="s">
        <v>44</v>
      </c>
      <c r="J45" s="13" t="s">
        <v>45</v>
      </c>
      <c r="K45" s="12" t="s">
        <v>6</v>
      </c>
      <c r="L45" s="14">
        <f>L46+L48</f>
        <v>11329210.91</v>
      </c>
      <c r="M45" s="14">
        <f t="shared" ref="M45:N45" si="13">M46+M48</f>
        <v>11864707.02</v>
      </c>
      <c r="N45" s="14">
        <f t="shared" si="13"/>
        <v>12335227.550000001</v>
      </c>
    </row>
    <row r="46" spans="1:14" ht="31.2" outlineLevel="2" x14ac:dyDescent="0.25">
      <c r="A46" s="10" t="s">
        <v>178</v>
      </c>
      <c r="B46" s="10" t="s">
        <v>174</v>
      </c>
      <c r="C46" s="10" t="s">
        <v>193</v>
      </c>
      <c r="D46" s="10" t="s">
        <v>177</v>
      </c>
      <c r="E46" s="10" t="s">
        <v>173</v>
      </c>
      <c r="F46" s="10" t="s">
        <v>175</v>
      </c>
      <c r="G46" s="10" t="s">
        <v>176</v>
      </c>
      <c r="H46" s="10" t="s">
        <v>173</v>
      </c>
      <c r="I46" s="12" t="s">
        <v>46</v>
      </c>
      <c r="J46" s="15" t="s">
        <v>47</v>
      </c>
      <c r="K46" s="16" t="s">
        <v>6</v>
      </c>
      <c r="L46" s="17">
        <f>L47</f>
        <v>2863810.73</v>
      </c>
      <c r="M46" s="17">
        <f t="shared" ref="M46:N46" si="14">M47</f>
        <v>3063163.92</v>
      </c>
      <c r="N46" s="17">
        <f t="shared" si="14"/>
        <v>3184095.81</v>
      </c>
    </row>
    <row r="47" spans="1:14" ht="60" outlineLevel="7" x14ac:dyDescent="0.25">
      <c r="A47" s="10" t="s">
        <v>178</v>
      </c>
      <c r="B47" s="10" t="s">
        <v>174</v>
      </c>
      <c r="C47" s="10" t="s">
        <v>193</v>
      </c>
      <c r="D47" s="10" t="s">
        <v>177</v>
      </c>
      <c r="E47" s="10" t="s">
        <v>183</v>
      </c>
      <c r="F47" s="10" t="s">
        <v>194</v>
      </c>
      <c r="G47" s="10" t="s">
        <v>176</v>
      </c>
      <c r="H47" s="10" t="s">
        <v>182</v>
      </c>
      <c r="I47" s="16" t="s">
        <v>48</v>
      </c>
      <c r="J47" s="15" t="s">
        <v>49</v>
      </c>
      <c r="K47" s="16" t="s">
        <v>15</v>
      </c>
      <c r="L47" s="17">
        <v>2863810.73</v>
      </c>
      <c r="M47" s="17">
        <v>3063163.92</v>
      </c>
      <c r="N47" s="17">
        <v>3184095.81</v>
      </c>
    </row>
    <row r="48" spans="1:14" ht="31.2" outlineLevel="2" x14ac:dyDescent="0.25">
      <c r="A48" s="10" t="s">
        <v>178</v>
      </c>
      <c r="B48" s="10" t="s">
        <v>174</v>
      </c>
      <c r="C48" s="10" t="s">
        <v>193</v>
      </c>
      <c r="D48" s="10" t="s">
        <v>193</v>
      </c>
      <c r="E48" s="10" t="s">
        <v>173</v>
      </c>
      <c r="F48" s="10" t="s">
        <v>175</v>
      </c>
      <c r="G48" s="10" t="s">
        <v>176</v>
      </c>
      <c r="H48" s="10" t="s">
        <v>173</v>
      </c>
      <c r="I48" s="12" t="s">
        <v>50</v>
      </c>
      <c r="J48" s="15" t="s">
        <v>51</v>
      </c>
      <c r="K48" s="16" t="s">
        <v>6</v>
      </c>
      <c r="L48" s="17">
        <f>L49+L51</f>
        <v>8465400.1799999997</v>
      </c>
      <c r="M48" s="17">
        <f t="shared" ref="M48:N48" si="15">M49+M51</f>
        <v>8801543.0999999996</v>
      </c>
      <c r="N48" s="17">
        <f t="shared" si="15"/>
        <v>9151131.7400000002</v>
      </c>
    </row>
    <row r="49" spans="1:14" ht="31.2" outlineLevel="3" x14ac:dyDescent="0.25">
      <c r="A49" s="10" t="s">
        <v>178</v>
      </c>
      <c r="B49" s="10" t="s">
        <v>174</v>
      </c>
      <c r="C49" s="10" t="s">
        <v>193</v>
      </c>
      <c r="D49" s="10" t="s">
        <v>193</v>
      </c>
      <c r="E49" s="10" t="s">
        <v>184</v>
      </c>
      <c r="F49" s="10" t="s">
        <v>175</v>
      </c>
      <c r="G49" s="10" t="s">
        <v>176</v>
      </c>
      <c r="H49" s="10" t="s">
        <v>173</v>
      </c>
      <c r="I49" s="12" t="s">
        <v>52</v>
      </c>
      <c r="J49" s="15" t="s">
        <v>244</v>
      </c>
      <c r="K49" s="16" t="s">
        <v>6</v>
      </c>
      <c r="L49" s="17">
        <f>L50</f>
        <v>6368062.4299999997</v>
      </c>
      <c r="M49" s="17">
        <f t="shared" ref="M49:N49" si="16">M50</f>
        <v>6622711.3300000001</v>
      </c>
      <c r="N49" s="17">
        <f t="shared" si="16"/>
        <v>6887546.1900000004</v>
      </c>
    </row>
    <row r="50" spans="1:14" ht="45" outlineLevel="7" x14ac:dyDescent="0.25">
      <c r="A50" s="10" t="s">
        <v>178</v>
      </c>
      <c r="B50" s="10" t="s">
        <v>174</v>
      </c>
      <c r="C50" s="10" t="s">
        <v>193</v>
      </c>
      <c r="D50" s="10" t="s">
        <v>193</v>
      </c>
      <c r="E50" s="10" t="s">
        <v>243</v>
      </c>
      <c r="F50" s="10" t="s">
        <v>194</v>
      </c>
      <c r="G50" s="10" t="s">
        <v>176</v>
      </c>
      <c r="H50" s="10" t="s">
        <v>182</v>
      </c>
      <c r="I50" s="16" t="s">
        <v>53</v>
      </c>
      <c r="J50" s="15" t="s">
        <v>239</v>
      </c>
      <c r="K50" s="16" t="s">
        <v>15</v>
      </c>
      <c r="L50" s="17">
        <v>6368062.4299999997</v>
      </c>
      <c r="M50" s="17">
        <v>6622711.3300000001</v>
      </c>
      <c r="N50" s="17">
        <v>6887546.1900000004</v>
      </c>
    </row>
    <row r="51" spans="1:14" ht="31.2" outlineLevel="3" x14ac:dyDescent="0.25">
      <c r="A51" s="10" t="s">
        <v>178</v>
      </c>
      <c r="B51" s="10" t="s">
        <v>174</v>
      </c>
      <c r="C51" s="10" t="s">
        <v>193</v>
      </c>
      <c r="D51" s="10" t="s">
        <v>193</v>
      </c>
      <c r="E51" s="10" t="s">
        <v>185</v>
      </c>
      <c r="F51" s="10" t="s">
        <v>175</v>
      </c>
      <c r="G51" s="10" t="s">
        <v>176</v>
      </c>
      <c r="H51" s="10" t="s">
        <v>173</v>
      </c>
      <c r="I51" s="12" t="s">
        <v>54</v>
      </c>
      <c r="J51" s="15" t="s">
        <v>242</v>
      </c>
      <c r="K51" s="16" t="s">
        <v>6</v>
      </c>
      <c r="L51" s="17">
        <f>L52</f>
        <v>2097337.75</v>
      </c>
      <c r="M51" s="17">
        <f t="shared" ref="M51:N51" si="17">M52</f>
        <v>2178831.77</v>
      </c>
      <c r="N51" s="17">
        <f t="shared" si="17"/>
        <v>2263585.5499999998</v>
      </c>
    </row>
    <row r="52" spans="1:14" ht="75" outlineLevel="7" x14ac:dyDescent="0.25">
      <c r="A52" s="10" t="s">
        <v>178</v>
      </c>
      <c r="B52" s="10" t="s">
        <v>174</v>
      </c>
      <c r="C52" s="10" t="s">
        <v>193</v>
      </c>
      <c r="D52" s="10" t="s">
        <v>193</v>
      </c>
      <c r="E52" s="10" t="s">
        <v>241</v>
      </c>
      <c r="F52" s="10" t="s">
        <v>194</v>
      </c>
      <c r="G52" s="10" t="s">
        <v>176</v>
      </c>
      <c r="H52" s="10" t="s">
        <v>182</v>
      </c>
      <c r="I52" s="16" t="s">
        <v>55</v>
      </c>
      <c r="J52" s="15" t="s">
        <v>240</v>
      </c>
      <c r="K52" s="16" t="s">
        <v>15</v>
      </c>
      <c r="L52" s="17">
        <v>2097337.75</v>
      </c>
      <c r="M52" s="17">
        <v>2178831.77</v>
      </c>
      <c r="N52" s="17">
        <v>2263585.5499999998</v>
      </c>
    </row>
    <row r="53" spans="1:14" ht="31.2" outlineLevel="1" x14ac:dyDescent="0.25">
      <c r="A53" s="11" t="s">
        <v>178</v>
      </c>
      <c r="B53" s="11" t="s">
        <v>174</v>
      </c>
      <c r="C53" s="11" t="s">
        <v>195</v>
      </c>
      <c r="D53" s="11" t="s">
        <v>175</v>
      </c>
      <c r="E53" s="11" t="s">
        <v>173</v>
      </c>
      <c r="F53" s="11" t="s">
        <v>175</v>
      </c>
      <c r="G53" s="11" t="s">
        <v>176</v>
      </c>
      <c r="H53" s="11" t="s">
        <v>173</v>
      </c>
      <c r="I53" s="12" t="s">
        <v>56</v>
      </c>
      <c r="J53" s="13" t="s">
        <v>57</v>
      </c>
      <c r="K53" s="12" t="s">
        <v>6</v>
      </c>
      <c r="L53" s="14">
        <f>L54</f>
        <v>2913975.49</v>
      </c>
      <c r="M53" s="14">
        <f t="shared" ref="M53:N54" si="18">M54</f>
        <v>3030534.51</v>
      </c>
      <c r="N53" s="14">
        <f t="shared" si="18"/>
        <v>3151755.89</v>
      </c>
    </row>
    <row r="54" spans="1:14" ht="45" outlineLevel="2" x14ac:dyDescent="0.25">
      <c r="A54" s="10" t="s">
        <v>178</v>
      </c>
      <c r="B54" s="10" t="s">
        <v>174</v>
      </c>
      <c r="C54" s="10" t="s">
        <v>195</v>
      </c>
      <c r="D54" s="10" t="s">
        <v>187</v>
      </c>
      <c r="E54" s="10" t="s">
        <v>173</v>
      </c>
      <c r="F54" s="10" t="s">
        <v>177</v>
      </c>
      <c r="G54" s="10" t="s">
        <v>176</v>
      </c>
      <c r="H54" s="10" t="s">
        <v>173</v>
      </c>
      <c r="I54" s="12" t="s">
        <v>58</v>
      </c>
      <c r="J54" s="15" t="s">
        <v>59</v>
      </c>
      <c r="K54" s="16" t="s">
        <v>6</v>
      </c>
      <c r="L54" s="17">
        <f>L55</f>
        <v>2913975.49</v>
      </c>
      <c r="M54" s="17">
        <f t="shared" si="18"/>
        <v>3030534.51</v>
      </c>
      <c r="N54" s="17">
        <f t="shared" si="18"/>
        <v>3151755.89</v>
      </c>
    </row>
    <row r="55" spans="1:14" ht="60" outlineLevel="7" x14ac:dyDescent="0.25">
      <c r="A55" s="10" t="s">
        <v>178</v>
      </c>
      <c r="B55" s="10" t="s">
        <v>174</v>
      </c>
      <c r="C55" s="10" t="s">
        <v>195</v>
      </c>
      <c r="D55" s="10" t="s">
        <v>187</v>
      </c>
      <c r="E55" s="10" t="s">
        <v>179</v>
      </c>
      <c r="F55" s="10" t="s">
        <v>177</v>
      </c>
      <c r="G55" s="10" t="s">
        <v>176</v>
      </c>
      <c r="H55" s="10" t="s">
        <v>182</v>
      </c>
      <c r="I55" s="16" t="s">
        <v>60</v>
      </c>
      <c r="J55" s="15" t="s">
        <v>61</v>
      </c>
      <c r="K55" s="16" t="s">
        <v>15</v>
      </c>
      <c r="L55" s="17">
        <v>2913975.49</v>
      </c>
      <c r="M55" s="17">
        <v>3030534.51</v>
      </c>
      <c r="N55" s="17">
        <v>3151755.89</v>
      </c>
    </row>
    <row r="56" spans="1:14" ht="46.8" outlineLevel="1" x14ac:dyDescent="0.25">
      <c r="A56" s="11" t="s">
        <v>178</v>
      </c>
      <c r="B56" s="11" t="s">
        <v>174</v>
      </c>
      <c r="C56" s="11" t="s">
        <v>196</v>
      </c>
      <c r="D56" s="11" t="s">
        <v>175</v>
      </c>
      <c r="E56" s="11" t="s">
        <v>173</v>
      </c>
      <c r="F56" s="11" t="s">
        <v>175</v>
      </c>
      <c r="G56" s="11" t="s">
        <v>176</v>
      </c>
      <c r="H56" s="11" t="s">
        <v>173</v>
      </c>
      <c r="I56" s="12" t="s">
        <v>62</v>
      </c>
      <c r="J56" s="13" t="s">
        <v>63</v>
      </c>
      <c r="K56" s="12" t="s">
        <v>6</v>
      </c>
      <c r="L56" s="14">
        <f>L57</f>
        <v>997.37999999999988</v>
      </c>
      <c r="M56" s="14">
        <f>M57</f>
        <v>968.24</v>
      </c>
      <c r="N56" s="14">
        <f t="shared" ref="M56:N58" si="19">N57</f>
        <v>954.51</v>
      </c>
    </row>
    <row r="57" spans="1:14" ht="31.2" outlineLevel="2" x14ac:dyDescent="0.25">
      <c r="A57" s="10" t="s">
        <v>178</v>
      </c>
      <c r="B57" s="10" t="s">
        <v>174</v>
      </c>
      <c r="C57" s="10" t="s">
        <v>196</v>
      </c>
      <c r="D57" s="10" t="s">
        <v>194</v>
      </c>
      <c r="E57" s="10" t="s">
        <v>173</v>
      </c>
      <c r="F57" s="10" t="s">
        <v>175</v>
      </c>
      <c r="G57" s="10" t="s">
        <v>176</v>
      </c>
      <c r="H57" s="10" t="s">
        <v>173</v>
      </c>
      <c r="I57" s="12" t="s">
        <v>64</v>
      </c>
      <c r="J57" s="15" t="s">
        <v>65</v>
      </c>
      <c r="K57" s="16" t="s">
        <v>6</v>
      </c>
      <c r="L57" s="17">
        <f>L58+L60</f>
        <v>997.37999999999988</v>
      </c>
      <c r="M57" s="17">
        <f>M58+M60</f>
        <v>968.24</v>
      </c>
      <c r="N57" s="17">
        <f t="shared" ref="N57" si="20">N58+N60</f>
        <v>954.51</v>
      </c>
    </row>
    <row r="58" spans="1:14" ht="31.2" outlineLevel="3" x14ac:dyDescent="0.25">
      <c r="A58" s="10" t="s">
        <v>178</v>
      </c>
      <c r="B58" s="10" t="s">
        <v>174</v>
      </c>
      <c r="C58" s="10" t="s">
        <v>196</v>
      </c>
      <c r="D58" s="10" t="s">
        <v>194</v>
      </c>
      <c r="E58" s="10" t="s">
        <v>197</v>
      </c>
      <c r="F58" s="10" t="s">
        <v>175</v>
      </c>
      <c r="G58" s="10" t="s">
        <v>176</v>
      </c>
      <c r="H58" s="10" t="s">
        <v>173</v>
      </c>
      <c r="I58" s="12" t="s">
        <v>66</v>
      </c>
      <c r="J58" s="15" t="s">
        <v>67</v>
      </c>
      <c r="K58" s="16" t="s">
        <v>6</v>
      </c>
      <c r="L58" s="17">
        <f>L59</f>
        <v>330.31</v>
      </c>
      <c r="M58" s="17">
        <f t="shared" si="19"/>
        <v>322.60000000000002</v>
      </c>
      <c r="N58" s="17">
        <f t="shared" si="19"/>
        <v>314.89999999999998</v>
      </c>
    </row>
    <row r="59" spans="1:14" ht="45" outlineLevel="7" x14ac:dyDescent="0.25">
      <c r="A59" s="10" t="s">
        <v>178</v>
      </c>
      <c r="B59" s="10" t="s">
        <v>174</v>
      </c>
      <c r="C59" s="10" t="s">
        <v>196</v>
      </c>
      <c r="D59" s="10" t="s">
        <v>194</v>
      </c>
      <c r="E59" s="10" t="s">
        <v>198</v>
      </c>
      <c r="F59" s="10" t="s">
        <v>194</v>
      </c>
      <c r="G59" s="10" t="s">
        <v>176</v>
      </c>
      <c r="H59" s="10" t="s">
        <v>182</v>
      </c>
      <c r="I59" s="16" t="s">
        <v>68</v>
      </c>
      <c r="J59" s="15" t="s">
        <v>69</v>
      </c>
      <c r="K59" s="16" t="s">
        <v>15</v>
      </c>
      <c r="L59" s="17">
        <v>330.31</v>
      </c>
      <c r="M59" s="17">
        <v>322.60000000000002</v>
      </c>
      <c r="N59" s="17">
        <v>314.89999999999998</v>
      </c>
    </row>
    <row r="60" spans="1:14" ht="30" outlineLevel="7" x14ac:dyDescent="0.25">
      <c r="A60" s="10" t="s">
        <v>178</v>
      </c>
      <c r="B60" s="10" t="s">
        <v>174</v>
      </c>
      <c r="C60" s="10" t="s">
        <v>196</v>
      </c>
      <c r="D60" s="10" t="s">
        <v>235</v>
      </c>
      <c r="E60" s="10" t="s">
        <v>173</v>
      </c>
      <c r="F60" s="10" t="s">
        <v>175</v>
      </c>
      <c r="G60" s="10" t="s">
        <v>176</v>
      </c>
      <c r="H60" s="10" t="s">
        <v>173</v>
      </c>
      <c r="I60" s="16"/>
      <c r="J60" s="15" t="s">
        <v>272</v>
      </c>
      <c r="K60" s="16"/>
      <c r="L60" s="17">
        <f>L61+L63</f>
        <v>667.06999999999994</v>
      </c>
      <c r="M60" s="17">
        <f>M61+M63</f>
        <v>645.64</v>
      </c>
      <c r="N60" s="17">
        <f t="shared" ref="N60" si="21">N61+N63</f>
        <v>639.61</v>
      </c>
    </row>
    <row r="61" spans="1:14" ht="30" outlineLevel="7" x14ac:dyDescent="0.25">
      <c r="A61" s="10" t="s">
        <v>178</v>
      </c>
      <c r="B61" s="10" t="s">
        <v>174</v>
      </c>
      <c r="C61" s="10" t="s">
        <v>196</v>
      </c>
      <c r="D61" s="10" t="s">
        <v>235</v>
      </c>
      <c r="E61" s="10" t="s">
        <v>184</v>
      </c>
      <c r="F61" s="10" t="s">
        <v>175</v>
      </c>
      <c r="G61" s="10" t="s">
        <v>176</v>
      </c>
      <c r="H61" s="10" t="s">
        <v>173</v>
      </c>
      <c r="I61" s="16"/>
      <c r="J61" s="15" t="s">
        <v>272</v>
      </c>
      <c r="K61" s="16"/>
      <c r="L61" s="17">
        <f>L62</f>
        <v>636.26</v>
      </c>
      <c r="M61" s="17">
        <f t="shared" ref="M61:N61" si="22">M62</f>
        <v>630.24</v>
      </c>
      <c r="N61" s="17">
        <f t="shared" si="22"/>
        <v>624.21</v>
      </c>
    </row>
    <row r="62" spans="1:14" ht="75" outlineLevel="7" x14ac:dyDescent="0.25">
      <c r="A62" s="10" t="s">
        <v>178</v>
      </c>
      <c r="B62" s="10" t="s">
        <v>174</v>
      </c>
      <c r="C62" s="10" t="s">
        <v>196</v>
      </c>
      <c r="D62" s="10" t="s">
        <v>235</v>
      </c>
      <c r="E62" s="10" t="s">
        <v>243</v>
      </c>
      <c r="F62" s="10" t="s">
        <v>194</v>
      </c>
      <c r="G62" s="10" t="s">
        <v>176</v>
      </c>
      <c r="H62" s="10" t="s">
        <v>182</v>
      </c>
      <c r="I62" s="16"/>
      <c r="J62" s="15" t="s">
        <v>271</v>
      </c>
      <c r="K62" s="16"/>
      <c r="L62" s="17">
        <v>636.26</v>
      </c>
      <c r="M62" s="17">
        <v>630.24</v>
      </c>
      <c r="N62" s="17">
        <v>624.21</v>
      </c>
    </row>
    <row r="63" spans="1:14" outlineLevel="7" x14ac:dyDescent="0.25">
      <c r="A63" s="10" t="s">
        <v>178</v>
      </c>
      <c r="B63" s="10" t="s">
        <v>174</v>
      </c>
      <c r="C63" s="10" t="s">
        <v>196</v>
      </c>
      <c r="D63" s="10" t="s">
        <v>235</v>
      </c>
      <c r="E63" s="10" t="s">
        <v>197</v>
      </c>
      <c r="F63" s="10" t="s">
        <v>175</v>
      </c>
      <c r="G63" s="10" t="s">
        <v>176</v>
      </c>
      <c r="H63" s="10" t="s">
        <v>173</v>
      </c>
      <c r="I63" s="16"/>
      <c r="J63" s="15" t="s">
        <v>273</v>
      </c>
      <c r="K63" s="16"/>
      <c r="L63" s="17">
        <f>L64</f>
        <v>30.81</v>
      </c>
      <c r="M63" s="17">
        <f t="shared" ref="M63:N63" si="23">M64</f>
        <v>15.4</v>
      </c>
      <c r="N63" s="17">
        <f t="shared" si="23"/>
        <v>15.4</v>
      </c>
    </row>
    <row r="64" spans="1:14" ht="30" outlineLevel="7" x14ac:dyDescent="0.25">
      <c r="A64" s="10" t="s">
        <v>178</v>
      </c>
      <c r="B64" s="10" t="s">
        <v>174</v>
      </c>
      <c r="C64" s="10" t="s">
        <v>196</v>
      </c>
      <c r="D64" s="10" t="s">
        <v>235</v>
      </c>
      <c r="E64" s="10" t="s">
        <v>198</v>
      </c>
      <c r="F64" s="10" t="s">
        <v>194</v>
      </c>
      <c r="G64" s="10" t="s">
        <v>176</v>
      </c>
      <c r="H64" s="10" t="s">
        <v>182</v>
      </c>
      <c r="I64" s="16"/>
      <c r="J64" s="15" t="s">
        <v>274</v>
      </c>
      <c r="K64" s="16"/>
      <c r="L64" s="17">
        <v>30.81</v>
      </c>
      <c r="M64" s="17">
        <v>15.4</v>
      </c>
      <c r="N64" s="17">
        <v>15.4</v>
      </c>
    </row>
    <row r="65" spans="1:15" ht="46.8" outlineLevel="1" x14ac:dyDescent="0.25">
      <c r="A65" s="11" t="s">
        <v>199</v>
      </c>
      <c r="B65" s="11" t="s">
        <v>174</v>
      </c>
      <c r="C65" s="11" t="s">
        <v>200</v>
      </c>
      <c r="D65" s="11" t="s">
        <v>175</v>
      </c>
      <c r="E65" s="11" t="s">
        <v>173</v>
      </c>
      <c r="F65" s="11" t="s">
        <v>175</v>
      </c>
      <c r="G65" s="11" t="s">
        <v>176</v>
      </c>
      <c r="H65" s="11" t="s">
        <v>173</v>
      </c>
      <c r="I65" s="12" t="s">
        <v>70</v>
      </c>
      <c r="J65" s="13" t="s">
        <v>71</v>
      </c>
      <c r="K65" s="12" t="s">
        <v>6</v>
      </c>
      <c r="L65" s="14">
        <f>L66+L71</f>
        <v>8671996.8499999996</v>
      </c>
      <c r="M65" s="14">
        <f t="shared" ref="M65:N65" si="24">M66+M71</f>
        <v>8556405.1699999999</v>
      </c>
      <c r="N65" s="14">
        <f t="shared" si="24"/>
        <v>8512885.3300000001</v>
      </c>
      <c r="O65" s="4" t="e">
        <f>L65+L74+L80+L90+L97+#REF!</f>
        <v>#REF!</v>
      </c>
    </row>
    <row r="66" spans="1:15" ht="105" outlineLevel="2" x14ac:dyDescent="0.25">
      <c r="A66" s="10" t="s">
        <v>199</v>
      </c>
      <c r="B66" s="10" t="s">
        <v>174</v>
      </c>
      <c r="C66" s="10" t="s">
        <v>200</v>
      </c>
      <c r="D66" s="10" t="s">
        <v>192</v>
      </c>
      <c r="E66" s="10" t="s">
        <v>173</v>
      </c>
      <c r="F66" s="10" t="s">
        <v>175</v>
      </c>
      <c r="G66" s="10" t="s">
        <v>176</v>
      </c>
      <c r="H66" s="10" t="s">
        <v>173</v>
      </c>
      <c r="I66" s="12" t="s">
        <v>72</v>
      </c>
      <c r="J66" s="18" t="s">
        <v>73</v>
      </c>
      <c r="K66" s="16" t="s">
        <v>6</v>
      </c>
      <c r="L66" s="17">
        <f>L67+L69</f>
        <v>8503996.8499999996</v>
      </c>
      <c r="M66" s="17">
        <f t="shared" ref="M66:N66" si="25">M67+M69</f>
        <v>8389905.1699999999</v>
      </c>
      <c r="N66" s="17">
        <f t="shared" si="25"/>
        <v>8347885.3300000001</v>
      </c>
    </row>
    <row r="67" spans="1:15" ht="75" outlineLevel="3" x14ac:dyDescent="0.25">
      <c r="A67" s="10" t="s">
        <v>199</v>
      </c>
      <c r="B67" s="10" t="s">
        <v>174</v>
      </c>
      <c r="C67" s="10" t="s">
        <v>200</v>
      </c>
      <c r="D67" s="10" t="s">
        <v>192</v>
      </c>
      <c r="E67" s="10" t="s">
        <v>179</v>
      </c>
      <c r="F67" s="10" t="s">
        <v>175</v>
      </c>
      <c r="G67" s="10" t="s">
        <v>176</v>
      </c>
      <c r="H67" s="10" t="s">
        <v>173</v>
      </c>
      <c r="I67" s="12" t="s">
        <v>74</v>
      </c>
      <c r="J67" s="15" t="s">
        <v>75</v>
      </c>
      <c r="K67" s="16" t="s">
        <v>6</v>
      </c>
      <c r="L67" s="17">
        <f>L68</f>
        <v>4895765.24</v>
      </c>
      <c r="M67" s="17">
        <f t="shared" ref="M67:N67" si="26">M68</f>
        <v>5091595.8499999996</v>
      </c>
      <c r="N67" s="17">
        <f t="shared" si="26"/>
        <v>5091595.8499999996</v>
      </c>
    </row>
    <row r="68" spans="1:15" ht="105" outlineLevel="7" x14ac:dyDescent="0.25">
      <c r="A68" s="10" t="s">
        <v>199</v>
      </c>
      <c r="B68" s="10" t="s">
        <v>174</v>
      </c>
      <c r="C68" s="10" t="s">
        <v>200</v>
      </c>
      <c r="D68" s="10" t="s">
        <v>192</v>
      </c>
      <c r="E68" s="10" t="s">
        <v>180</v>
      </c>
      <c r="F68" s="10" t="s">
        <v>194</v>
      </c>
      <c r="G68" s="10" t="s">
        <v>176</v>
      </c>
      <c r="H68" s="10" t="s">
        <v>201</v>
      </c>
      <c r="I68" s="16" t="s">
        <v>76</v>
      </c>
      <c r="J68" s="18" t="s">
        <v>77</v>
      </c>
      <c r="K68" s="16" t="s">
        <v>78</v>
      </c>
      <c r="L68" s="17">
        <v>4895765.24</v>
      </c>
      <c r="M68" s="17">
        <v>5091595.8499999996</v>
      </c>
      <c r="N68" s="17">
        <v>5091595.8499999996</v>
      </c>
    </row>
    <row r="69" spans="1:15" ht="60.6" outlineLevel="3" thickBot="1" x14ac:dyDescent="0.3">
      <c r="A69" s="10" t="s">
        <v>199</v>
      </c>
      <c r="B69" s="10" t="s">
        <v>174</v>
      </c>
      <c r="C69" s="10" t="s">
        <v>200</v>
      </c>
      <c r="D69" s="10" t="s">
        <v>192</v>
      </c>
      <c r="E69" s="10" t="s">
        <v>253</v>
      </c>
      <c r="F69" s="10" t="s">
        <v>175</v>
      </c>
      <c r="G69" s="10" t="s">
        <v>176</v>
      </c>
      <c r="H69" s="10" t="s">
        <v>201</v>
      </c>
      <c r="I69" s="12" t="s">
        <v>79</v>
      </c>
      <c r="J69" s="20" t="s">
        <v>254</v>
      </c>
      <c r="K69" s="16" t="s">
        <v>6</v>
      </c>
      <c r="L69" s="17">
        <f>L70</f>
        <v>3608231.61</v>
      </c>
      <c r="M69" s="17">
        <f t="shared" ref="M69:N69" si="27">M70</f>
        <v>3298309.32</v>
      </c>
      <c r="N69" s="17">
        <f t="shared" si="27"/>
        <v>3256289.48</v>
      </c>
    </row>
    <row r="70" spans="1:15" ht="45.6" outlineLevel="7" thickBot="1" x14ac:dyDescent="0.3">
      <c r="A70" s="10" t="s">
        <v>199</v>
      </c>
      <c r="B70" s="10" t="s">
        <v>174</v>
      </c>
      <c r="C70" s="10" t="s">
        <v>200</v>
      </c>
      <c r="D70" s="10" t="s">
        <v>192</v>
      </c>
      <c r="E70" s="10" t="s">
        <v>256</v>
      </c>
      <c r="F70" s="10" t="s">
        <v>194</v>
      </c>
      <c r="G70" s="10" t="s">
        <v>176</v>
      </c>
      <c r="H70" s="10" t="s">
        <v>201</v>
      </c>
      <c r="I70" s="16" t="s">
        <v>80</v>
      </c>
      <c r="J70" s="21" t="s">
        <v>255</v>
      </c>
      <c r="K70" s="16" t="s">
        <v>78</v>
      </c>
      <c r="L70" s="17">
        <v>3608231.61</v>
      </c>
      <c r="M70" s="17">
        <v>3298309.32</v>
      </c>
      <c r="N70" s="17">
        <v>3256289.48</v>
      </c>
    </row>
    <row r="71" spans="1:15" ht="105" outlineLevel="2" x14ac:dyDescent="0.25">
      <c r="A71" s="10" t="s">
        <v>199</v>
      </c>
      <c r="B71" s="10" t="s">
        <v>174</v>
      </c>
      <c r="C71" s="10" t="s">
        <v>200</v>
      </c>
      <c r="D71" s="10" t="s">
        <v>196</v>
      </c>
      <c r="E71" s="10" t="s">
        <v>173</v>
      </c>
      <c r="F71" s="10" t="s">
        <v>175</v>
      </c>
      <c r="G71" s="10" t="s">
        <v>176</v>
      </c>
      <c r="H71" s="10" t="s">
        <v>173</v>
      </c>
      <c r="I71" s="12" t="s">
        <v>81</v>
      </c>
      <c r="J71" s="18" t="s">
        <v>82</v>
      </c>
      <c r="K71" s="16" t="s">
        <v>6</v>
      </c>
      <c r="L71" s="17">
        <f>L72</f>
        <v>168000</v>
      </c>
      <c r="M71" s="17">
        <f t="shared" ref="M71:N72" si="28">M72</f>
        <v>166500</v>
      </c>
      <c r="N71" s="17">
        <f t="shared" si="28"/>
        <v>165000</v>
      </c>
    </row>
    <row r="72" spans="1:15" ht="105" outlineLevel="3" x14ac:dyDescent="0.25">
      <c r="A72" s="10" t="s">
        <v>199</v>
      </c>
      <c r="B72" s="10" t="s">
        <v>174</v>
      </c>
      <c r="C72" s="10" t="s">
        <v>200</v>
      </c>
      <c r="D72" s="10" t="s">
        <v>196</v>
      </c>
      <c r="E72" s="10" t="s">
        <v>185</v>
      </c>
      <c r="F72" s="10" t="s">
        <v>175</v>
      </c>
      <c r="G72" s="10" t="s">
        <v>176</v>
      </c>
      <c r="H72" s="10" t="s">
        <v>173</v>
      </c>
      <c r="I72" s="12" t="s">
        <v>83</v>
      </c>
      <c r="J72" s="18" t="s">
        <v>84</v>
      </c>
      <c r="K72" s="16" t="s">
        <v>6</v>
      </c>
      <c r="L72" s="17">
        <f>L73</f>
        <v>168000</v>
      </c>
      <c r="M72" s="17">
        <f t="shared" si="28"/>
        <v>166500</v>
      </c>
      <c r="N72" s="17">
        <f t="shared" si="28"/>
        <v>165000</v>
      </c>
    </row>
    <row r="73" spans="1:15" ht="90" outlineLevel="7" x14ac:dyDescent="0.25">
      <c r="A73" s="10" t="s">
        <v>199</v>
      </c>
      <c r="B73" s="10" t="s">
        <v>174</v>
      </c>
      <c r="C73" s="10" t="s">
        <v>200</v>
      </c>
      <c r="D73" s="10" t="s">
        <v>196</v>
      </c>
      <c r="E73" s="10" t="s">
        <v>202</v>
      </c>
      <c r="F73" s="10" t="s">
        <v>194</v>
      </c>
      <c r="G73" s="10" t="s">
        <v>176</v>
      </c>
      <c r="H73" s="10" t="s">
        <v>201</v>
      </c>
      <c r="I73" s="16" t="s">
        <v>85</v>
      </c>
      <c r="J73" s="15" t="s">
        <v>86</v>
      </c>
      <c r="K73" s="16" t="s">
        <v>78</v>
      </c>
      <c r="L73" s="17">
        <v>168000</v>
      </c>
      <c r="M73" s="17">
        <v>166500</v>
      </c>
      <c r="N73" s="17">
        <v>165000</v>
      </c>
    </row>
    <row r="74" spans="1:15" ht="31.2" outlineLevel="1" x14ac:dyDescent="0.25">
      <c r="A74" s="11" t="s">
        <v>203</v>
      </c>
      <c r="B74" s="11" t="s">
        <v>174</v>
      </c>
      <c r="C74" s="11" t="s">
        <v>204</v>
      </c>
      <c r="D74" s="11" t="s">
        <v>175</v>
      </c>
      <c r="E74" s="11" t="s">
        <v>173</v>
      </c>
      <c r="F74" s="11" t="s">
        <v>175</v>
      </c>
      <c r="G74" s="11" t="s">
        <v>176</v>
      </c>
      <c r="H74" s="11" t="s">
        <v>173</v>
      </c>
      <c r="I74" s="12" t="s">
        <v>87</v>
      </c>
      <c r="J74" s="13" t="s">
        <v>88</v>
      </c>
      <c r="K74" s="12" t="s">
        <v>6</v>
      </c>
      <c r="L74" s="14">
        <f>L75</f>
        <v>1197808.3599999999</v>
      </c>
      <c r="M74" s="14">
        <f t="shared" ref="M74:N74" si="29">M75</f>
        <v>1197808.3599999999</v>
      </c>
      <c r="N74" s="14">
        <f t="shared" si="29"/>
        <v>1197808.3599999999</v>
      </c>
    </row>
    <row r="75" spans="1:15" ht="31.2" outlineLevel="2" x14ac:dyDescent="0.25">
      <c r="A75" s="10" t="s">
        <v>203</v>
      </c>
      <c r="B75" s="10" t="s">
        <v>174</v>
      </c>
      <c r="C75" s="10" t="s">
        <v>204</v>
      </c>
      <c r="D75" s="10" t="s">
        <v>177</v>
      </c>
      <c r="E75" s="10" t="s">
        <v>173</v>
      </c>
      <c r="F75" s="10" t="s">
        <v>177</v>
      </c>
      <c r="G75" s="10" t="s">
        <v>176</v>
      </c>
      <c r="H75" s="10" t="s">
        <v>173</v>
      </c>
      <c r="I75" s="12" t="s">
        <v>89</v>
      </c>
      <c r="J75" s="15" t="s">
        <v>90</v>
      </c>
      <c r="K75" s="16" t="s">
        <v>6</v>
      </c>
      <c r="L75" s="17">
        <f>L76+L77+L78</f>
        <v>1197808.3599999999</v>
      </c>
      <c r="M75" s="17">
        <f>M76+M77+M79</f>
        <v>1197808.3599999999</v>
      </c>
      <c r="N75" s="17">
        <f>N76+N77+N79</f>
        <v>1197808.3599999999</v>
      </c>
    </row>
    <row r="76" spans="1:15" ht="30" outlineLevel="7" x14ac:dyDescent="0.25">
      <c r="A76" s="10" t="s">
        <v>203</v>
      </c>
      <c r="B76" s="10" t="s">
        <v>174</v>
      </c>
      <c r="C76" s="10" t="s">
        <v>204</v>
      </c>
      <c r="D76" s="10" t="s">
        <v>177</v>
      </c>
      <c r="E76" s="10" t="s">
        <v>179</v>
      </c>
      <c r="F76" s="10" t="s">
        <v>177</v>
      </c>
      <c r="G76" s="10" t="s">
        <v>176</v>
      </c>
      <c r="H76" s="10" t="s">
        <v>201</v>
      </c>
      <c r="I76" s="16" t="s">
        <v>91</v>
      </c>
      <c r="J76" s="15" t="s">
        <v>92</v>
      </c>
      <c r="K76" s="16" t="s">
        <v>78</v>
      </c>
      <c r="L76" s="17">
        <v>537740.21</v>
      </c>
      <c r="M76" s="17">
        <v>537740.21</v>
      </c>
      <c r="N76" s="17">
        <v>537740.21</v>
      </c>
    </row>
    <row r="77" spans="1:15" ht="30" outlineLevel="7" x14ac:dyDescent="0.25">
      <c r="A77" s="10" t="s">
        <v>203</v>
      </c>
      <c r="B77" s="10" t="s">
        <v>174</v>
      </c>
      <c r="C77" s="10" t="s">
        <v>204</v>
      </c>
      <c r="D77" s="10" t="s">
        <v>177</v>
      </c>
      <c r="E77" s="10" t="s">
        <v>184</v>
      </c>
      <c r="F77" s="10" t="s">
        <v>177</v>
      </c>
      <c r="G77" s="10" t="s">
        <v>176</v>
      </c>
      <c r="H77" s="10" t="s">
        <v>201</v>
      </c>
      <c r="I77" s="16" t="s">
        <v>93</v>
      </c>
      <c r="J77" s="15" t="s">
        <v>94</v>
      </c>
      <c r="K77" s="16" t="s">
        <v>78</v>
      </c>
      <c r="L77" s="17">
        <v>370311.03</v>
      </c>
      <c r="M77" s="17">
        <v>370311.03</v>
      </c>
      <c r="N77" s="17">
        <v>370311.03</v>
      </c>
    </row>
    <row r="78" spans="1:15" ht="30" outlineLevel="7" x14ac:dyDescent="0.25">
      <c r="A78" s="10" t="s">
        <v>203</v>
      </c>
      <c r="B78" s="10" t="s">
        <v>174</v>
      </c>
      <c r="C78" s="10" t="s">
        <v>204</v>
      </c>
      <c r="D78" s="10" t="s">
        <v>177</v>
      </c>
      <c r="E78" s="10" t="s">
        <v>185</v>
      </c>
      <c r="F78" s="10" t="s">
        <v>177</v>
      </c>
      <c r="G78" s="10" t="s">
        <v>176</v>
      </c>
      <c r="H78" s="10" t="s">
        <v>201</v>
      </c>
      <c r="I78" s="16"/>
      <c r="J78" s="15" t="s">
        <v>96</v>
      </c>
      <c r="K78" s="16"/>
      <c r="L78" s="17">
        <f>L79</f>
        <v>289757.12</v>
      </c>
      <c r="M78" s="17">
        <f t="shared" ref="M78:N78" si="30">M79</f>
        <v>289757.12</v>
      </c>
      <c r="N78" s="17">
        <f t="shared" si="30"/>
        <v>289757.12</v>
      </c>
    </row>
    <row r="79" spans="1:15" ht="30" outlineLevel="7" x14ac:dyDescent="0.25">
      <c r="A79" s="10" t="s">
        <v>203</v>
      </c>
      <c r="B79" s="10" t="s">
        <v>174</v>
      </c>
      <c r="C79" s="10" t="s">
        <v>204</v>
      </c>
      <c r="D79" s="10" t="s">
        <v>177</v>
      </c>
      <c r="E79" s="10" t="s">
        <v>278</v>
      </c>
      <c r="F79" s="10" t="s">
        <v>177</v>
      </c>
      <c r="G79" s="10" t="s">
        <v>176</v>
      </c>
      <c r="H79" s="10" t="s">
        <v>201</v>
      </c>
      <c r="I79" s="16" t="s">
        <v>95</v>
      </c>
      <c r="J79" s="15" t="s">
        <v>96</v>
      </c>
      <c r="K79" s="16" t="s">
        <v>78</v>
      </c>
      <c r="L79" s="17">
        <v>289757.12</v>
      </c>
      <c r="M79" s="17">
        <v>289757.12</v>
      </c>
      <c r="N79" s="17">
        <v>289757.12</v>
      </c>
    </row>
    <row r="80" spans="1:15" ht="46.8" outlineLevel="1" x14ac:dyDescent="0.25">
      <c r="A80" s="11" t="s">
        <v>173</v>
      </c>
      <c r="B80" s="11" t="s">
        <v>174</v>
      </c>
      <c r="C80" s="11" t="s">
        <v>206</v>
      </c>
      <c r="D80" s="11" t="s">
        <v>175</v>
      </c>
      <c r="E80" s="11" t="s">
        <v>173</v>
      </c>
      <c r="F80" s="11" t="s">
        <v>175</v>
      </c>
      <c r="G80" s="11" t="s">
        <v>176</v>
      </c>
      <c r="H80" s="11" t="s">
        <v>173</v>
      </c>
      <c r="I80" s="12" t="s">
        <v>97</v>
      </c>
      <c r="J80" s="13" t="s">
        <v>98</v>
      </c>
      <c r="K80" s="12" t="s">
        <v>6</v>
      </c>
      <c r="L80" s="14">
        <f>L81+L87+L84</f>
        <v>13273672.560000001</v>
      </c>
      <c r="M80" s="14">
        <f t="shared" ref="M80:N80" si="31">M81+M87+M84</f>
        <v>13718065.850000001</v>
      </c>
      <c r="N80" s="14">
        <f t="shared" si="31"/>
        <v>14193270.879999999</v>
      </c>
      <c r="O80" s="4" t="e">
        <f>L83+L86+L89+#REF!+#REF!+#REF!</f>
        <v>#REF!</v>
      </c>
    </row>
    <row r="81" spans="1:14" ht="31.2" outlineLevel="2" x14ac:dyDescent="0.25">
      <c r="A81" s="11" t="s">
        <v>205</v>
      </c>
      <c r="B81" s="11" t="s">
        <v>174</v>
      </c>
      <c r="C81" s="11" t="s">
        <v>206</v>
      </c>
      <c r="D81" s="11" t="s">
        <v>177</v>
      </c>
      <c r="E81" s="11" t="s">
        <v>173</v>
      </c>
      <c r="F81" s="11" t="s">
        <v>175</v>
      </c>
      <c r="G81" s="11" t="s">
        <v>176</v>
      </c>
      <c r="H81" s="11" t="s">
        <v>173</v>
      </c>
      <c r="I81" s="12" t="s">
        <v>99</v>
      </c>
      <c r="J81" s="13" t="s">
        <v>100</v>
      </c>
      <c r="K81" s="12" t="s">
        <v>6</v>
      </c>
      <c r="L81" s="14">
        <f>L82</f>
        <v>12669821.310000001</v>
      </c>
      <c r="M81" s="14">
        <f t="shared" ref="M81:N82" si="32">M82</f>
        <v>13125934.880000001</v>
      </c>
      <c r="N81" s="14">
        <f t="shared" si="32"/>
        <v>13598468.52</v>
      </c>
    </row>
    <row r="82" spans="1:14" ht="31.2" outlineLevel="3" x14ac:dyDescent="0.25">
      <c r="A82" s="10" t="s">
        <v>205</v>
      </c>
      <c r="B82" s="10" t="s">
        <v>174</v>
      </c>
      <c r="C82" s="10" t="s">
        <v>206</v>
      </c>
      <c r="D82" s="10" t="s">
        <v>177</v>
      </c>
      <c r="E82" s="10" t="s">
        <v>207</v>
      </c>
      <c r="F82" s="10" t="s">
        <v>175</v>
      </c>
      <c r="G82" s="10" t="s">
        <v>176</v>
      </c>
      <c r="H82" s="10" t="s">
        <v>173</v>
      </c>
      <c r="I82" s="12" t="s">
        <v>101</v>
      </c>
      <c r="J82" s="15" t="s">
        <v>102</v>
      </c>
      <c r="K82" s="16" t="s">
        <v>6</v>
      </c>
      <c r="L82" s="17">
        <f>L83</f>
        <v>12669821.310000001</v>
      </c>
      <c r="M82" s="17">
        <f t="shared" si="32"/>
        <v>13125934.880000001</v>
      </c>
      <c r="N82" s="17">
        <f t="shared" si="32"/>
        <v>13598468.52</v>
      </c>
    </row>
    <row r="83" spans="1:14" ht="45" outlineLevel="7" x14ac:dyDescent="0.25">
      <c r="A83" s="10" t="s">
        <v>205</v>
      </c>
      <c r="B83" s="10" t="s">
        <v>174</v>
      </c>
      <c r="C83" s="10" t="s">
        <v>206</v>
      </c>
      <c r="D83" s="10" t="s">
        <v>177</v>
      </c>
      <c r="E83" s="10" t="s">
        <v>208</v>
      </c>
      <c r="F83" s="10" t="s">
        <v>194</v>
      </c>
      <c r="G83" s="10" t="s">
        <v>176</v>
      </c>
      <c r="H83" s="10" t="s">
        <v>209</v>
      </c>
      <c r="I83" s="16" t="s">
        <v>103</v>
      </c>
      <c r="J83" s="15" t="s">
        <v>250</v>
      </c>
      <c r="K83" s="16" t="s">
        <v>104</v>
      </c>
      <c r="L83" s="17">
        <v>12669821.310000001</v>
      </c>
      <c r="M83" s="17">
        <v>13125934.880000001</v>
      </c>
      <c r="N83" s="17">
        <v>13598468.52</v>
      </c>
    </row>
    <row r="84" spans="1:14" ht="15.6" outlineLevel="7" x14ac:dyDescent="0.25">
      <c r="A84" s="11" t="s">
        <v>180</v>
      </c>
      <c r="B84" s="11" t="s">
        <v>174</v>
      </c>
      <c r="C84" s="11" t="s">
        <v>206</v>
      </c>
      <c r="D84" s="11" t="s">
        <v>177</v>
      </c>
      <c r="E84" s="11" t="s">
        <v>173</v>
      </c>
      <c r="F84" s="11" t="s">
        <v>175</v>
      </c>
      <c r="G84" s="11" t="s">
        <v>176</v>
      </c>
      <c r="H84" s="11" t="s">
        <v>209</v>
      </c>
      <c r="I84" s="12"/>
      <c r="J84" s="13" t="s">
        <v>100</v>
      </c>
      <c r="K84" s="12"/>
      <c r="L84" s="14">
        <f>L85</f>
        <v>523634</v>
      </c>
      <c r="M84" s="14">
        <f t="shared" ref="M84:N84" si="33">M85</f>
        <v>523634</v>
      </c>
      <c r="N84" s="14">
        <f t="shared" si="33"/>
        <v>523634</v>
      </c>
    </row>
    <row r="85" spans="1:14" outlineLevel="7" x14ac:dyDescent="0.25">
      <c r="A85" s="10" t="s">
        <v>180</v>
      </c>
      <c r="B85" s="10" t="s">
        <v>174</v>
      </c>
      <c r="C85" s="10" t="s">
        <v>206</v>
      </c>
      <c r="D85" s="10" t="s">
        <v>177</v>
      </c>
      <c r="E85" s="10" t="s">
        <v>207</v>
      </c>
      <c r="F85" s="10" t="s">
        <v>175</v>
      </c>
      <c r="G85" s="10" t="s">
        <v>176</v>
      </c>
      <c r="H85" s="10" t="s">
        <v>173</v>
      </c>
      <c r="I85" s="16"/>
      <c r="J85" s="15" t="s">
        <v>102</v>
      </c>
      <c r="K85" s="16"/>
      <c r="L85" s="17">
        <f>L86</f>
        <v>523634</v>
      </c>
      <c r="M85" s="17">
        <f t="shared" ref="M85:N85" si="34">M86</f>
        <v>523634</v>
      </c>
      <c r="N85" s="17">
        <f t="shared" si="34"/>
        <v>523634</v>
      </c>
    </row>
    <row r="86" spans="1:14" ht="45" outlineLevel="7" x14ac:dyDescent="0.25">
      <c r="A86" s="10" t="s">
        <v>180</v>
      </c>
      <c r="B86" s="10" t="s">
        <v>174</v>
      </c>
      <c r="C86" s="10" t="s">
        <v>206</v>
      </c>
      <c r="D86" s="10" t="s">
        <v>177</v>
      </c>
      <c r="E86" s="10" t="s">
        <v>208</v>
      </c>
      <c r="F86" s="10" t="s">
        <v>194</v>
      </c>
      <c r="G86" s="10" t="s">
        <v>176</v>
      </c>
      <c r="H86" s="10" t="s">
        <v>209</v>
      </c>
      <c r="I86" s="16"/>
      <c r="J86" s="15" t="s">
        <v>267</v>
      </c>
      <c r="K86" s="16"/>
      <c r="L86" s="17">
        <v>523634</v>
      </c>
      <c r="M86" s="17">
        <v>523634</v>
      </c>
      <c r="N86" s="17">
        <v>523634</v>
      </c>
    </row>
    <row r="87" spans="1:14" ht="31.2" outlineLevel="2" x14ac:dyDescent="0.25">
      <c r="A87" s="11" t="s">
        <v>173</v>
      </c>
      <c r="B87" s="11" t="s">
        <v>174</v>
      </c>
      <c r="C87" s="11" t="s">
        <v>206</v>
      </c>
      <c r="D87" s="11" t="s">
        <v>181</v>
      </c>
      <c r="E87" s="11" t="s">
        <v>173</v>
      </c>
      <c r="F87" s="11" t="s">
        <v>175</v>
      </c>
      <c r="G87" s="11" t="s">
        <v>176</v>
      </c>
      <c r="H87" s="11" t="s">
        <v>173</v>
      </c>
      <c r="I87" s="12" t="s">
        <v>105</v>
      </c>
      <c r="J87" s="13" t="s">
        <v>106</v>
      </c>
      <c r="K87" s="12" t="s">
        <v>6</v>
      </c>
      <c r="L87" s="14">
        <f>L89</f>
        <v>80217.25</v>
      </c>
      <c r="M87" s="14">
        <f t="shared" ref="M87:N87" si="35">M89</f>
        <v>68496.97</v>
      </c>
      <c r="N87" s="14">
        <f t="shared" si="35"/>
        <v>71168.36</v>
      </c>
    </row>
    <row r="88" spans="1:14" ht="45" outlineLevel="3" x14ac:dyDescent="0.25">
      <c r="A88" s="10" t="s">
        <v>199</v>
      </c>
      <c r="B88" s="10" t="s">
        <v>174</v>
      </c>
      <c r="C88" s="10" t="s">
        <v>206</v>
      </c>
      <c r="D88" s="10" t="s">
        <v>181</v>
      </c>
      <c r="E88" s="10" t="s">
        <v>210</v>
      </c>
      <c r="F88" s="10" t="s">
        <v>175</v>
      </c>
      <c r="G88" s="10" t="s">
        <v>176</v>
      </c>
      <c r="H88" s="10" t="s">
        <v>173</v>
      </c>
      <c r="I88" s="12" t="s">
        <v>107</v>
      </c>
      <c r="J88" s="15" t="s">
        <v>108</v>
      </c>
      <c r="K88" s="16" t="s">
        <v>6</v>
      </c>
      <c r="L88" s="17">
        <f>L89</f>
        <v>80217.25</v>
      </c>
      <c r="M88" s="17">
        <f t="shared" ref="M88:N88" si="36">M89</f>
        <v>68496.97</v>
      </c>
      <c r="N88" s="17">
        <f t="shared" si="36"/>
        <v>71168.36</v>
      </c>
    </row>
    <row r="89" spans="1:14" ht="45" outlineLevel="7" x14ac:dyDescent="0.25">
      <c r="A89" s="10" t="s">
        <v>199</v>
      </c>
      <c r="B89" s="10" t="s">
        <v>174</v>
      </c>
      <c r="C89" s="10" t="s">
        <v>206</v>
      </c>
      <c r="D89" s="10" t="s">
        <v>181</v>
      </c>
      <c r="E89" s="10" t="s">
        <v>211</v>
      </c>
      <c r="F89" s="10" t="s">
        <v>194</v>
      </c>
      <c r="G89" s="10" t="s">
        <v>176</v>
      </c>
      <c r="H89" s="10" t="s">
        <v>209</v>
      </c>
      <c r="I89" s="16" t="s">
        <v>109</v>
      </c>
      <c r="J89" s="15" t="s">
        <v>110</v>
      </c>
      <c r="K89" s="16" t="s">
        <v>104</v>
      </c>
      <c r="L89" s="17">
        <v>80217.25</v>
      </c>
      <c r="M89" s="17">
        <v>68496.97</v>
      </c>
      <c r="N89" s="17">
        <v>71168.36</v>
      </c>
    </row>
    <row r="90" spans="1:14" ht="31.2" outlineLevel="1" x14ac:dyDescent="0.25">
      <c r="A90" s="11" t="s">
        <v>199</v>
      </c>
      <c r="B90" s="11" t="s">
        <v>174</v>
      </c>
      <c r="C90" s="11" t="s">
        <v>212</v>
      </c>
      <c r="D90" s="11" t="s">
        <v>175</v>
      </c>
      <c r="E90" s="11" t="s">
        <v>173</v>
      </c>
      <c r="F90" s="11" t="s">
        <v>175</v>
      </c>
      <c r="G90" s="11" t="s">
        <v>176</v>
      </c>
      <c r="H90" s="11" t="s">
        <v>173</v>
      </c>
      <c r="I90" s="12" t="s">
        <v>111</v>
      </c>
      <c r="J90" s="13" t="s">
        <v>112</v>
      </c>
      <c r="K90" s="12" t="s">
        <v>6</v>
      </c>
      <c r="L90" s="14">
        <f>L91+L94</f>
        <v>765943.28</v>
      </c>
      <c r="M90" s="14">
        <f t="shared" ref="M90:N90" si="37">M91+M94</f>
        <v>380000</v>
      </c>
      <c r="N90" s="14">
        <f t="shared" si="37"/>
        <v>380000</v>
      </c>
    </row>
    <row r="91" spans="1:14" ht="90" outlineLevel="2" x14ac:dyDescent="0.25">
      <c r="A91" s="10" t="s">
        <v>199</v>
      </c>
      <c r="B91" s="10" t="s">
        <v>174</v>
      </c>
      <c r="C91" s="10" t="s">
        <v>212</v>
      </c>
      <c r="D91" s="10" t="s">
        <v>181</v>
      </c>
      <c r="E91" s="10" t="s">
        <v>173</v>
      </c>
      <c r="F91" s="10" t="s">
        <v>175</v>
      </c>
      <c r="G91" s="10" t="s">
        <v>176</v>
      </c>
      <c r="H91" s="10" t="s">
        <v>173</v>
      </c>
      <c r="I91" s="12" t="s">
        <v>113</v>
      </c>
      <c r="J91" s="15" t="s">
        <v>114</v>
      </c>
      <c r="K91" s="16" t="s">
        <v>6</v>
      </c>
      <c r="L91" s="17">
        <f>L92</f>
        <v>385943.28</v>
      </c>
      <c r="M91" s="17">
        <f t="shared" ref="M91:N92" si="38">M92</f>
        <v>0</v>
      </c>
      <c r="N91" s="17">
        <f t="shared" si="38"/>
        <v>0</v>
      </c>
    </row>
    <row r="92" spans="1:14" ht="60" outlineLevel="3" x14ac:dyDescent="0.25">
      <c r="A92" s="10" t="s">
        <v>199</v>
      </c>
      <c r="B92" s="10" t="s">
        <v>174</v>
      </c>
      <c r="C92" s="10" t="s">
        <v>212</v>
      </c>
      <c r="D92" s="10" t="s">
        <v>181</v>
      </c>
      <c r="E92" s="10" t="s">
        <v>185</v>
      </c>
      <c r="F92" s="10" t="s">
        <v>194</v>
      </c>
      <c r="G92" s="10" t="s">
        <v>176</v>
      </c>
      <c r="H92" s="10" t="s">
        <v>173</v>
      </c>
      <c r="I92" s="12" t="s">
        <v>115</v>
      </c>
      <c r="J92" s="15" t="s">
        <v>116</v>
      </c>
      <c r="K92" s="16" t="s">
        <v>6</v>
      </c>
      <c r="L92" s="17">
        <f>L93</f>
        <v>385943.28</v>
      </c>
      <c r="M92" s="17">
        <f t="shared" si="38"/>
        <v>0</v>
      </c>
      <c r="N92" s="17">
        <f t="shared" si="38"/>
        <v>0</v>
      </c>
    </row>
    <row r="93" spans="1:14" ht="120" outlineLevel="7" x14ac:dyDescent="0.25">
      <c r="A93" s="10" t="s">
        <v>199</v>
      </c>
      <c r="B93" s="10" t="s">
        <v>174</v>
      </c>
      <c r="C93" s="10" t="s">
        <v>212</v>
      </c>
      <c r="D93" s="10" t="s">
        <v>181</v>
      </c>
      <c r="E93" s="10" t="s">
        <v>213</v>
      </c>
      <c r="F93" s="10" t="s">
        <v>194</v>
      </c>
      <c r="G93" s="10" t="s">
        <v>176</v>
      </c>
      <c r="H93" s="10" t="s">
        <v>214</v>
      </c>
      <c r="I93" s="16" t="s">
        <v>117</v>
      </c>
      <c r="J93" s="18" t="s">
        <v>118</v>
      </c>
      <c r="K93" s="16" t="s">
        <v>119</v>
      </c>
      <c r="L93" s="17">
        <v>385943.28</v>
      </c>
      <c r="M93" s="17">
        <v>0</v>
      </c>
      <c r="N93" s="17">
        <v>0</v>
      </c>
    </row>
    <row r="94" spans="1:14" ht="60" outlineLevel="2" x14ac:dyDescent="0.25">
      <c r="A94" s="10" t="s">
        <v>199</v>
      </c>
      <c r="B94" s="10" t="s">
        <v>174</v>
      </c>
      <c r="C94" s="10" t="s">
        <v>212</v>
      </c>
      <c r="D94" s="10" t="s">
        <v>193</v>
      </c>
      <c r="E94" s="10" t="s">
        <v>173</v>
      </c>
      <c r="F94" s="10" t="s">
        <v>175</v>
      </c>
      <c r="G94" s="10" t="s">
        <v>176</v>
      </c>
      <c r="H94" s="10" t="s">
        <v>173</v>
      </c>
      <c r="I94" s="12" t="s">
        <v>120</v>
      </c>
      <c r="J94" s="15" t="s">
        <v>121</v>
      </c>
      <c r="K94" s="16" t="s">
        <v>6</v>
      </c>
      <c r="L94" s="17">
        <f>L95</f>
        <v>380000</v>
      </c>
      <c r="M94" s="17">
        <f t="shared" ref="M94:N95" si="39">M95</f>
        <v>380000</v>
      </c>
      <c r="N94" s="17">
        <f t="shared" si="39"/>
        <v>380000</v>
      </c>
    </row>
    <row r="95" spans="1:14" ht="45" outlineLevel="3" x14ac:dyDescent="0.25">
      <c r="A95" s="10" t="s">
        <v>199</v>
      </c>
      <c r="B95" s="10" t="s">
        <v>174</v>
      </c>
      <c r="C95" s="10" t="s">
        <v>212</v>
      </c>
      <c r="D95" s="10" t="s">
        <v>193</v>
      </c>
      <c r="E95" s="10" t="s">
        <v>179</v>
      </c>
      <c r="F95" s="10" t="s">
        <v>175</v>
      </c>
      <c r="G95" s="10" t="s">
        <v>176</v>
      </c>
      <c r="H95" s="10" t="s">
        <v>173</v>
      </c>
      <c r="I95" s="12" t="s">
        <v>122</v>
      </c>
      <c r="J95" s="15" t="s">
        <v>123</v>
      </c>
      <c r="K95" s="16" t="s">
        <v>6</v>
      </c>
      <c r="L95" s="17">
        <f>L96</f>
        <v>380000</v>
      </c>
      <c r="M95" s="17">
        <f t="shared" si="39"/>
        <v>380000</v>
      </c>
      <c r="N95" s="17">
        <f t="shared" si="39"/>
        <v>380000</v>
      </c>
    </row>
    <row r="96" spans="1:14" ht="60" outlineLevel="7" x14ac:dyDescent="0.25">
      <c r="A96" s="10" t="s">
        <v>199</v>
      </c>
      <c r="B96" s="10" t="s">
        <v>174</v>
      </c>
      <c r="C96" s="10" t="s">
        <v>212</v>
      </c>
      <c r="D96" s="10" t="s">
        <v>193</v>
      </c>
      <c r="E96" s="10" t="s">
        <v>180</v>
      </c>
      <c r="F96" s="10" t="s">
        <v>194</v>
      </c>
      <c r="G96" s="10" t="s">
        <v>176</v>
      </c>
      <c r="H96" s="10" t="s">
        <v>215</v>
      </c>
      <c r="I96" s="16" t="s">
        <v>124</v>
      </c>
      <c r="J96" s="15" t="s">
        <v>125</v>
      </c>
      <c r="K96" s="16" t="s">
        <v>126</v>
      </c>
      <c r="L96" s="17">
        <v>380000</v>
      </c>
      <c r="M96" s="17">
        <v>380000</v>
      </c>
      <c r="N96" s="17">
        <v>380000</v>
      </c>
    </row>
    <row r="97" spans="1:17" ht="31.2" outlineLevel="1" x14ac:dyDescent="0.25">
      <c r="A97" s="11" t="s">
        <v>173</v>
      </c>
      <c r="B97" s="11" t="s">
        <v>174</v>
      </c>
      <c r="C97" s="11" t="s">
        <v>216</v>
      </c>
      <c r="D97" s="11" t="s">
        <v>175</v>
      </c>
      <c r="E97" s="11" t="s">
        <v>173</v>
      </c>
      <c r="F97" s="11" t="s">
        <v>175</v>
      </c>
      <c r="G97" s="11" t="s">
        <v>176</v>
      </c>
      <c r="H97" s="11" t="s">
        <v>173</v>
      </c>
      <c r="I97" s="12" t="s">
        <v>127</v>
      </c>
      <c r="J97" s="13" t="s">
        <v>128</v>
      </c>
      <c r="K97" s="12" t="s">
        <v>6</v>
      </c>
      <c r="L97" s="14">
        <f>L98+L99+L100+L101</f>
        <v>252887.62</v>
      </c>
      <c r="M97" s="14">
        <f t="shared" ref="M97:N97" si="40">M98+M99+M100+M101</f>
        <v>252887.62</v>
      </c>
      <c r="N97" s="14">
        <f t="shared" si="40"/>
        <v>252887.62</v>
      </c>
    </row>
    <row r="98" spans="1:17" ht="150" outlineLevel="7" x14ac:dyDescent="0.25">
      <c r="A98" s="10" t="s">
        <v>173</v>
      </c>
      <c r="B98" s="10" t="s">
        <v>174</v>
      </c>
      <c r="C98" s="10" t="s">
        <v>216</v>
      </c>
      <c r="D98" s="10" t="s">
        <v>177</v>
      </c>
      <c r="E98" s="10" t="s">
        <v>306</v>
      </c>
      <c r="F98" s="10" t="s">
        <v>177</v>
      </c>
      <c r="G98" s="10" t="s">
        <v>176</v>
      </c>
      <c r="H98" s="10" t="s">
        <v>217</v>
      </c>
      <c r="I98" s="16" t="s">
        <v>129</v>
      </c>
      <c r="J98" s="15" t="s">
        <v>305</v>
      </c>
      <c r="K98" s="16" t="s">
        <v>130</v>
      </c>
      <c r="L98" s="17">
        <v>57900.42</v>
      </c>
      <c r="M98" s="17">
        <v>57900.42</v>
      </c>
      <c r="N98" s="17">
        <v>57900.42</v>
      </c>
    </row>
    <row r="99" spans="1:17" ht="90" outlineLevel="7" x14ac:dyDescent="0.25">
      <c r="A99" s="10" t="s">
        <v>173</v>
      </c>
      <c r="B99" s="10" t="s">
        <v>174</v>
      </c>
      <c r="C99" s="10" t="s">
        <v>216</v>
      </c>
      <c r="D99" s="10" t="s">
        <v>223</v>
      </c>
      <c r="E99" s="10" t="s">
        <v>307</v>
      </c>
      <c r="F99" s="10" t="s">
        <v>177</v>
      </c>
      <c r="G99" s="10" t="s">
        <v>176</v>
      </c>
      <c r="H99" s="10" t="s">
        <v>217</v>
      </c>
      <c r="I99" s="16"/>
      <c r="J99" s="15" t="s">
        <v>308</v>
      </c>
      <c r="K99" s="16"/>
      <c r="L99" s="17">
        <v>130000</v>
      </c>
      <c r="M99" s="17">
        <v>130000</v>
      </c>
      <c r="N99" s="17">
        <v>130000</v>
      </c>
    </row>
    <row r="100" spans="1:17" ht="150" outlineLevel="7" x14ac:dyDescent="0.25">
      <c r="A100" s="10" t="s">
        <v>173</v>
      </c>
      <c r="B100" s="10" t="s">
        <v>174</v>
      </c>
      <c r="C100" s="10" t="s">
        <v>216</v>
      </c>
      <c r="D100" s="10" t="s">
        <v>177</v>
      </c>
      <c r="E100" s="10" t="s">
        <v>309</v>
      </c>
      <c r="F100" s="10" t="s">
        <v>177</v>
      </c>
      <c r="G100" s="10" t="s">
        <v>176</v>
      </c>
      <c r="H100" s="10" t="s">
        <v>217</v>
      </c>
      <c r="I100" s="16"/>
      <c r="J100" s="15" t="s">
        <v>310</v>
      </c>
      <c r="K100" s="16"/>
      <c r="L100" s="17">
        <v>22500</v>
      </c>
      <c r="M100" s="17">
        <v>22500</v>
      </c>
      <c r="N100" s="17">
        <v>22500</v>
      </c>
    </row>
    <row r="101" spans="1:17" ht="75" outlineLevel="7" x14ac:dyDescent="0.25">
      <c r="A101" s="10" t="s">
        <v>173</v>
      </c>
      <c r="B101" s="10" t="s">
        <v>174</v>
      </c>
      <c r="C101" s="10" t="s">
        <v>216</v>
      </c>
      <c r="D101" s="10" t="s">
        <v>223</v>
      </c>
      <c r="E101" s="10" t="s">
        <v>186</v>
      </c>
      <c r="F101" s="10" t="s">
        <v>194</v>
      </c>
      <c r="G101" s="10" t="s">
        <v>176</v>
      </c>
      <c r="H101" s="10" t="s">
        <v>217</v>
      </c>
      <c r="I101" s="16"/>
      <c r="J101" s="15" t="s">
        <v>311</v>
      </c>
      <c r="K101" s="16"/>
      <c r="L101" s="17">
        <v>42487.199999999997</v>
      </c>
      <c r="M101" s="17">
        <v>42487.199999999997</v>
      </c>
      <c r="N101" s="17">
        <v>42487.199999999997</v>
      </c>
    </row>
    <row r="102" spans="1:17" ht="31.2" x14ac:dyDescent="0.25">
      <c r="A102" s="11" t="s">
        <v>219</v>
      </c>
      <c r="B102" s="11" t="s">
        <v>165</v>
      </c>
      <c r="C102" s="11" t="s">
        <v>175</v>
      </c>
      <c r="D102" s="11" t="s">
        <v>175</v>
      </c>
      <c r="E102" s="22" t="s">
        <v>173</v>
      </c>
      <c r="F102" s="22" t="s">
        <v>175</v>
      </c>
      <c r="G102" s="22" t="s">
        <v>176</v>
      </c>
      <c r="H102" s="22" t="s">
        <v>173</v>
      </c>
      <c r="I102" s="23" t="s">
        <v>131</v>
      </c>
      <c r="J102" s="24" t="s">
        <v>132</v>
      </c>
      <c r="K102" s="23" t="s">
        <v>6</v>
      </c>
      <c r="L102" s="25">
        <f>L103+L148</f>
        <v>386183840.31999999</v>
      </c>
      <c r="M102" s="25">
        <f t="shared" ref="M102:N102" si="41">M103+M148</f>
        <v>379811796.06</v>
      </c>
      <c r="N102" s="25">
        <f t="shared" si="41"/>
        <v>378193634.04000002</v>
      </c>
      <c r="O102" s="4"/>
      <c r="P102" s="4"/>
      <c r="Q102" s="4"/>
    </row>
    <row r="103" spans="1:17" ht="46.8" outlineLevel="1" x14ac:dyDescent="0.25">
      <c r="A103" s="11" t="s">
        <v>219</v>
      </c>
      <c r="B103" s="11" t="s">
        <v>165</v>
      </c>
      <c r="C103" s="11" t="s">
        <v>181</v>
      </c>
      <c r="D103" s="11" t="s">
        <v>175</v>
      </c>
      <c r="E103" s="22" t="s">
        <v>173</v>
      </c>
      <c r="F103" s="22" t="s">
        <v>175</v>
      </c>
      <c r="G103" s="22" t="s">
        <v>176</v>
      </c>
      <c r="H103" s="22" t="s">
        <v>173</v>
      </c>
      <c r="I103" s="23" t="s">
        <v>133</v>
      </c>
      <c r="J103" s="24" t="s">
        <v>134</v>
      </c>
      <c r="K103" s="23" t="s">
        <v>6</v>
      </c>
      <c r="L103" s="25">
        <f>L104+L109+L123</f>
        <v>384955600</v>
      </c>
      <c r="M103" s="25">
        <f t="shared" ref="M103:N103" si="42">M104+M109+M123</f>
        <v>378559000</v>
      </c>
      <c r="N103" s="25">
        <f t="shared" si="42"/>
        <v>376915300</v>
      </c>
      <c r="O103" s="4"/>
    </row>
    <row r="104" spans="1:17" ht="31.2" outlineLevel="2" x14ac:dyDescent="0.25">
      <c r="A104" s="11" t="s">
        <v>219</v>
      </c>
      <c r="B104" s="11" t="s">
        <v>165</v>
      </c>
      <c r="C104" s="11" t="s">
        <v>181</v>
      </c>
      <c r="D104" s="11" t="s">
        <v>260</v>
      </c>
      <c r="E104" s="22" t="s">
        <v>173</v>
      </c>
      <c r="F104" s="22" t="s">
        <v>175</v>
      </c>
      <c r="G104" s="22" t="s">
        <v>176</v>
      </c>
      <c r="H104" s="22" t="s">
        <v>173</v>
      </c>
      <c r="I104" s="23" t="s">
        <v>135</v>
      </c>
      <c r="J104" s="24" t="s">
        <v>136</v>
      </c>
      <c r="K104" s="23" t="s">
        <v>6</v>
      </c>
      <c r="L104" s="25">
        <f>L105+L107</f>
        <v>129642800</v>
      </c>
      <c r="M104" s="25">
        <f t="shared" ref="M104:N104" si="43">M105+M107</f>
        <v>129642800</v>
      </c>
      <c r="N104" s="25">
        <f t="shared" si="43"/>
        <v>129642800</v>
      </c>
    </row>
    <row r="105" spans="1:17" ht="30" outlineLevel="3" x14ac:dyDescent="0.25">
      <c r="A105" s="10" t="s">
        <v>219</v>
      </c>
      <c r="B105" s="10" t="s">
        <v>165</v>
      </c>
      <c r="C105" s="10" t="s">
        <v>181</v>
      </c>
      <c r="D105" s="10" t="s">
        <v>260</v>
      </c>
      <c r="E105" s="26" t="s">
        <v>261</v>
      </c>
      <c r="F105" s="26" t="s">
        <v>175</v>
      </c>
      <c r="G105" s="26" t="s">
        <v>176</v>
      </c>
      <c r="H105" s="26" t="s">
        <v>173</v>
      </c>
      <c r="I105" s="27" t="s">
        <v>138</v>
      </c>
      <c r="J105" s="31" t="s">
        <v>139</v>
      </c>
      <c r="K105" s="27" t="s">
        <v>6</v>
      </c>
      <c r="L105" s="29">
        <f>L106</f>
        <v>97692900</v>
      </c>
      <c r="M105" s="29">
        <f t="shared" ref="M105:N105" si="44">M106</f>
        <v>97692900</v>
      </c>
      <c r="N105" s="29">
        <f t="shared" si="44"/>
        <v>97692900</v>
      </c>
    </row>
    <row r="106" spans="1:17" ht="45" outlineLevel="7" x14ac:dyDescent="0.25">
      <c r="A106" s="10" t="s">
        <v>219</v>
      </c>
      <c r="B106" s="10" t="s">
        <v>165</v>
      </c>
      <c r="C106" s="10" t="s">
        <v>181</v>
      </c>
      <c r="D106" s="10" t="s">
        <v>260</v>
      </c>
      <c r="E106" s="26" t="s">
        <v>261</v>
      </c>
      <c r="F106" s="26" t="s">
        <v>194</v>
      </c>
      <c r="G106" s="26" t="s">
        <v>176</v>
      </c>
      <c r="H106" s="26" t="s">
        <v>279</v>
      </c>
      <c r="I106" s="27" t="s">
        <v>140</v>
      </c>
      <c r="J106" s="28" t="s">
        <v>312</v>
      </c>
      <c r="K106" s="27" t="s">
        <v>137</v>
      </c>
      <c r="L106" s="29">
        <v>97692900</v>
      </c>
      <c r="M106" s="29">
        <v>97692900</v>
      </c>
      <c r="N106" s="29">
        <v>97692900</v>
      </c>
    </row>
    <row r="107" spans="1:17" outlineLevel="7" x14ac:dyDescent="0.25">
      <c r="A107" s="10" t="s">
        <v>219</v>
      </c>
      <c r="B107" s="10" t="s">
        <v>165</v>
      </c>
      <c r="C107" s="10" t="s">
        <v>181</v>
      </c>
      <c r="D107" s="10" t="s">
        <v>245</v>
      </c>
      <c r="E107" s="26" t="s">
        <v>220</v>
      </c>
      <c r="F107" s="26" t="s">
        <v>175</v>
      </c>
      <c r="G107" s="26" t="s">
        <v>176</v>
      </c>
      <c r="H107" s="26" t="s">
        <v>173</v>
      </c>
      <c r="I107" s="27"/>
      <c r="J107" s="28" t="s">
        <v>313</v>
      </c>
      <c r="K107" s="27"/>
      <c r="L107" s="29">
        <f>L108</f>
        <v>31949900</v>
      </c>
      <c r="M107" s="29">
        <f t="shared" ref="M107:N107" si="45">M108</f>
        <v>31949900</v>
      </c>
      <c r="N107" s="29">
        <f t="shared" si="45"/>
        <v>31949900</v>
      </c>
    </row>
    <row r="108" spans="1:17" outlineLevel="7" x14ac:dyDescent="0.25">
      <c r="A108" s="10" t="s">
        <v>219</v>
      </c>
      <c r="B108" s="10" t="s">
        <v>165</v>
      </c>
      <c r="C108" s="10" t="s">
        <v>181</v>
      </c>
      <c r="D108" s="10" t="s">
        <v>245</v>
      </c>
      <c r="E108" s="26" t="s">
        <v>220</v>
      </c>
      <c r="F108" s="26" t="s">
        <v>194</v>
      </c>
      <c r="G108" s="26" t="s">
        <v>176</v>
      </c>
      <c r="H108" s="26" t="s">
        <v>279</v>
      </c>
      <c r="I108" s="27"/>
      <c r="J108" s="28" t="s">
        <v>314</v>
      </c>
      <c r="K108" s="27"/>
      <c r="L108" s="29">
        <v>31949900</v>
      </c>
      <c r="M108" s="29">
        <v>31949900</v>
      </c>
      <c r="N108" s="29">
        <v>31949900</v>
      </c>
    </row>
    <row r="109" spans="1:17" ht="46.8" outlineLevel="7" x14ac:dyDescent="0.25">
      <c r="A109" s="11" t="s">
        <v>219</v>
      </c>
      <c r="B109" s="11" t="s">
        <v>165</v>
      </c>
      <c r="C109" s="11" t="s">
        <v>181</v>
      </c>
      <c r="D109" s="11" t="s">
        <v>266</v>
      </c>
      <c r="E109" s="22" t="s">
        <v>173</v>
      </c>
      <c r="F109" s="22" t="s">
        <v>175</v>
      </c>
      <c r="G109" s="22" t="s">
        <v>176</v>
      </c>
      <c r="H109" s="22" t="s">
        <v>279</v>
      </c>
      <c r="I109" s="23"/>
      <c r="J109" s="30" t="s">
        <v>142</v>
      </c>
      <c r="K109" s="23"/>
      <c r="L109" s="25">
        <f>L112+L110</f>
        <v>11708700</v>
      </c>
      <c r="M109" s="25">
        <f t="shared" ref="M109:N109" si="46">M112+M110</f>
        <v>7944300</v>
      </c>
      <c r="N109" s="25">
        <f t="shared" si="46"/>
        <v>8069500</v>
      </c>
      <c r="O109" s="4"/>
    </row>
    <row r="110" spans="1:17" ht="31.2" outlineLevel="7" x14ac:dyDescent="0.25">
      <c r="A110" s="11" t="s">
        <v>219</v>
      </c>
      <c r="B110" s="11" t="s">
        <v>165</v>
      </c>
      <c r="C110" s="11" t="s">
        <v>181</v>
      </c>
      <c r="D110" s="11" t="s">
        <v>218</v>
      </c>
      <c r="E110" s="22" t="s">
        <v>281</v>
      </c>
      <c r="F110" s="22" t="s">
        <v>175</v>
      </c>
      <c r="G110" s="22" t="s">
        <v>176</v>
      </c>
      <c r="H110" s="22" t="s">
        <v>279</v>
      </c>
      <c r="I110" s="23"/>
      <c r="J110" s="30" t="s">
        <v>282</v>
      </c>
      <c r="K110" s="23"/>
      <c r="L110" s="25">
        <f>L111</f>
        <v>8200</v>
      </c>
      <c r="M110" s="25">
        <f t="shared" ref="M110:N110" si="47">M111</f>
        <v>8200</v>
      </c>
      <c r="N110" s="25">
        <f t="shared" si="47"/>
        <v>0</v>
      </c>
      <c r="O110" s="4"/>
    </row>
    <row r="111" spans="1:17" ht="30" outlineLevel="7" x14ac:dyDescent="0.25">
      <c r="A111" s="10" t="s">
        <v>219</v>
      </c>
      <c r="B111" s="10" t="s">
        <v>165</v>
      </c>
      <c r="C111" s="10" t="s">
        <v>181</v>
      </c>
      <c r="D111" s="10" t="s">
        <v>218</v>
      </c>
      <c r="E111" s="26" t="s">
        <v>281</v>
      </c>
      <c r="F111" s="26" t="s">
        <v>194</v>
      </c>
      <c r="G111" s="26" t="s">
        <v>176</v>
      </c>
      <c r="H111" s="26" t="s">
        <v>279</v>
      </c>
      <c r="I111" s="27"/>
      <c r="J111" s="28" t="s">
        <v>315</v>
      </c>
      <c r="K111" s="27"/>
      <c r="L111" s="29">
        <v>8200</v>
      </c>
      <c r="M111" s="29">
        <v>8200</v>
      </c>
      <c r="N111" s="29">
        <v>0</v>
      </c>
      <c r="O111" s="4"/>
    </row>
    <row r="112" spans="1:17" ht="31.2" outlineLevel="2" x14ac:dyDescent="0.25">
      <c r="A112" s="11" t="s">
        <v>219</v>
      </c>
      <c r="B112" s="11" t="s">
        <v>165</v>
      </c>
      <c r="C112" s="11" t="s">
        <v>181</v>
      </c>
      <c r="D112" s="11" t="s">
        <v>262</v>
      </c>
      <c r="E112" s="22" t="s">
        <v>173</v>
      </c>
      <c r="F112" s="22" t="s">
        <v>175</v>
      </c>
      <c r="G112" s="22" t="s">
        <v>176</v>
      </c>
      <c r="H112" s="22" t="s">
        <v>173</v>
      </c>
      <c r="I112" s="23" t="s">
        <v>141</v>
      </c>
      <c r="J112" s="24" t="s">
        <v>146</v>
      </c>
      <c r="K112" s="23" t="s">
        <v>6</v>
      </c>
      <c r="L112" s="25">
        <f>L113</f>
        <v>11700500</v>
      </c>
      <c r="M112" s="25">
        <f t="shared" ref="M112:N113" si="48">M113</f>
        <v>7936100</v>
      </c>
      <c r="N112" s="25">
        <f t="shared" si="48"/>
        <v>8069500</v>
      </c>
    </row>
    <row r="113" spans="1:15" ht="30" outlineLevel="3" x14ac:dyDescent="0.25">
      <c r="A113" s="10" t="s">
        <v>219</v>
      </c>
      <c r="B113" s="10" t="s">
        <v>165</v>
      </c>
      <c r="C113" s="10" t="s">
        <v>181</v>
      </c>
      <c r="D113" s="10" t="s">
        <v>262</v>
      </c>
      <c r="E113" s="26" t="s">
        <v>220</v>
      </c>
      <c r="F113" s="26" t="s">
        <v>175</v>
      </c>
      <c r="G113" s="26" t="s">
        <v>176</v>
      </c>
      <c r="H113" s="26" t="s">
        <v>173</v>
      </c>
      <c r="I113" s="27" t="s">
        <v>143</v>
      </c>
      <c r="J113" s="31" t="s">
        <v>144</v>
      </c>
      <c r="K113" s="27" t="s">
        <v>6</v>
      </c>
      <c r="L113" s="29">
        <f>L114</f>
        <v>11700500</v>
      </c>
      <c r="M113" s="29">
        <f t="shared" si="48"/>
        <v>7936100</v>
      </c>
      <c r="N113" s="29">
        <f t="shared" si="48"/>
        <v>8069500</v>
      </c>
    </row>
    <row r="114" spans="1:15" ht="31.2" outlineLevel="4" x14ac:dyDescent="0.25">
      <c r="A114" s="10" t="s">
        <v>219</v>
      </c>
      <c r="B114" s="10" t="s">
        <v>165</v>
      </c>
      <c r="C114" s="10" t="s">
        <v>181</v>
      </c>
      <c r="D114" s="10" t="s">
        <v>262</v>
      </c>
      <c r="E114" s="26" t="s">
        <v>220</v>
      </c>
      <c r="F114" s="26" t="s">
        <v>194</v>
      </c>
      <c r="G114" s="26" t="s">
        <v>176</v>
      </c>
      <c r="H114" s="26" t="s">
        <v>173</v>
      </c>
      <c r="I114" s="23" t="s">
        <v>145</v>
      </c>
      <c r="J114" s="31" t="s">
        <v>146</v>
      </c>
      <c r="K114" s="27" t="s">
        <v>6</v>
      </c>
      <c r="L114" s="29">
        <f>L115+L116+L117+L118+L119+L120+L121+L122</f>
        <v>11700500</v>
      </c>
      <c r="M114" s="29">
        <f t="shared" ref="M114:N114" si="49">M115+M116+M117+M118+M119+M120+M121+M122</f>
        <v>7936100</v>
      </c>
      <c r="N114" s="29">
        <f t="shared" si="49"/>
        <v>8069500</v>
      </c>
      <c r="O114" s="4"/>
    </row>
    <row r="115" spans="1:15" ht="150" outlineLevel="4" x14ac:dyDescent="0.25">
      <c r="A115" s="10" t="s">
        <v>219</v>
      </c>
      <c r="B115" s="10" t="s">
        <v>165</v>
      </c>
      <c r="C115" s="10" t="s">
        <v>181</v>
      </c>
      <c r="D115" s="10" t="s">
        <v>262</v>
      </c>
      <c r="E115" s="26" t="s">
        <v>220</v>
      </c>
      <c r="F115" s="26" t="s">
        <v>194</v>
      </c>
      <c r="G115" s="26" t="s">
        <v>286</v>
      </c>
      <c r="H115" s="26" t="s">
        <v>279</v>
      </c>
      <c r="I115" s="23"/>
      <c r="J115" s="31" t="s">
        <v>316</v>
      </c>
      <c r="K115" s="27"/>
      <c r="L115" s="29">
        <v>4127500</v>
      </c>
      <c r="M115" s="29">
        <v>0</v>
      </c>
      <c r="N115" s="29">
        <v>0</v>
      </c>
      <c r="O115" s="4"/>
    </row>
    <row r="116" spans="1:15" ht="255" outlineLevel="4" x14ac:dyDescent="0.25">
      <c r="A116" s="10" t="s">
        <v>219</v>
      </c>
      <c r="B116" s="10" t="s">
        <v>165</v>
      </c>
      <c r="C116" s="10" t="s">
        <v>181</v>
      </c>
      <c r="D116" s="10" t="s">
        <v>262</v>
      </c>
      <c r="E116" s="26" t="s">
        <v>220</v>
      </c>
      <c r="F116" s="26" t="s">
        <v>194</v>
      </c>
      <c r="G116" s="26" t="s">
        <v>263</v>
      </c>
      <c r="H116" s="26" t="s">
        <v>279</v>
      </c>
      <c r="I116" s="23"/>
      <c r="J116" s="31" t="s">
        <v>317</v>
      </c>
      <c r="K116" s="27"/>
      <c r="L116" s="29">
        <v>400400</v>
      </c>
      <c r="M116" s="29">
        <v>400400</v>
      </c>
      <c r="N116" s="29">
        <v>400400</v>
      </c>
      <c r="O116" s="4"/>
    </row>
    <row r="117" spans="1:15" ht="165" outlineLevel="4" x14ac:dyDescent="0.25">
      <c r="A117" s="10" t="s">
        <v>219</v>
      </c>
      <c r="B117" s="10" t="s">
        <v>165</v>
      </c>
      <c r="C117" s="10" t="s">
        <v>181</v>
      </c>
      <c r="D117" s="10" t="s">
        <v>262</v>
      </c>
      <c r="E117" s="26" t="s">
        <v>220</v>
      </c>
      <c r="F117" s="26" t="s">
        <v>194</v>
      </c>
      <c r="G117" s="26" t="s">
        <v>283</v>
      </c>
      <c r="H117" s="26" t="s">
        <v>279</v>
      </c>
      <c r="I117" s="23"/>
      <c r="J117" s="31" t="s">
        <v>318</v>
      </c>
      <c r="K117" s="27"/>
      <c r="L117" s="29">
        <v>9000</v>
      </c>
      <c r="M117" s="29">
        <v>9000</v>
      </c>
      <c r="N117" s="29">
        <v>9000</v>
      </c>
      <c r="O117" s="4"/>
    </row>
    <row r="118" spans="1:15" ht="90" outlineLevel="4" x14ac:dyDescent="0.25">
      <c r="A118" s="10" t="s">
        <v>219</v>
      </c>
      <c r="B118" s="10" t="s">
        <v>165</v>
      </c>
      <c r="C118" s="10" t="s">
        <v>181</v>
      </c>
      <c r="D118" s="10" t="s">
        <v>262</v>
      </c>
      <c r="E118" s="26" t="s">
        <v>220</v>
      </c>
      <c r="F118" s="26" t="s">
        <v>194</v>
      </c>
      <c r="G118" s="26" t="s">
        <v>221</v>
      </c>
      <c r="H118" s="26" t="s">
        <v>279</v>
      </c>
      <c r="I118" s="23"/>
      <c r="J118" s="31" t="s">
        <v>319</v>
      </c>
      <c r="K118" s="27"/>
      <c r="L118" s="29">
        <v>241500</v>
      </c>
      <c r="M118" s="29">
        <v>241500</v>
      </c>
      <c r="N118" s="29">
        <v>241500</v>
      </c>
      <c r="O118" s="4"/>
    </row>
    <row r="119" spans="1:15" ht="120" outlineLevel="4" x14ac:dyDescent="0.25">
      <c r="A119" s="10" t="s">
        <v>219</v>
      </c>
      <c r="B119" s="10" t="s">
        <v>165</v>
      </c>
      <c r="C119" s="10" t="s">
        <v>181</v>
      </c>
      <c r="D119" s="10" t="s">
        <v>262</v>
      </c>
      <c r="E119" s="26" t="s">
        <v>220</v>
      </c>
      <c r="F119" s="26" t="s">
        <v>194</v>
      </c>
      <c r="G119" s="26" t="s">
        <v>284</v>
      </c>
      <c r="H119" s="26" t="s">
        <v>279</v>
      </c>
      <c r="I119" s="23"/>
      <c r="J119" s="31" t="s">
        <v>320</v>
      </c>
      <c r="K119" s="27"/>
      <c r="L119" s="29">
        <v>36300</v>
      </c>
      <c r="M119" s="29">
        <v>36300</v>
      </c>
      <c r="N119" s="29">
        <v>42200</v>
      </c>
      <c r="O119" s="4"/>
    </row>
    <row r="120" spans="1:15" ht="120" outlineLevel="4" x14ac:dyDescent="0.25">
      <c r="A120" s="10" t="s">
        <v>219</v>
      </c>
      <c r="B120" s="10" t="s">
        <v>165</v>
      </c>
      <c r="C120" s="10" t="s">
        <v>181</v>
      </c>
      <c r="D120" s="10" t="s">
        <v>262</v>
      </c>
      <c r="E120" s="26" t="s">
        <v>220</v>
      </c>
      <c r="F120" s="26" t="s">
        <v>194</v>
      </c>
      <c r="G120" s="26" t="s">
        <v>295</v>
      </c>
      <c r="H120" s="26" t="s">
        <v>279</v>
      </c>
      <c r="I120" s="23"/>
      <c r="J120" s="31" t="s">
        <v>321</v>
      </c>
      <c r="K120" s="27"/>
      <c r="L120" s="29">
        <v>6066000</v>
      </c>
      <c r="M120" s="29">
        <v>6301600</v>
      </c>
      <c r="N120" s="29">
        <v>6301600</v>
      </c>
      <c r="O120" s="4"/>
    </row>
    <row r="121" spans="1:15" ht="150" outlineLevel="4" x14ac:dyDescent="0.25">
      <c r="A121" s="10" t="s">
        <v>219</v>
      </c>
      <c r="B121" s="10" t="s">
        <v>165</v>
      </c>
      <c r="C121" s="10" t="s">
        <v>181</v>
      </c>
      <c r="D121" s="10" t="s">
        <v>262</v>
      </c>
      <c r="E121" s="26" t="s">
        <v>220</v>
      </c>
      <c r="F121" s="26" t="s">
        <v>194</v>
      </c>
      <c r="G121" s="26" t="s">
        <v>222</v>
      </c>
      <c r="H121" s="26" t="s">
        <v>279</v>
      </c>
      <c r="I121" s="23"/>
      <c r="J121" s="31" t="s">
        <v>322</v>
      </c>
      <c r="K121" s="27"/>
      <c r="L121" s="29">
        <v>54800</v>
      </c>
      <c r="M121" s="29">
        <v>54800</v>
      </c>
      <c r="N121" s="29">
        <v>54800</v>
      </c>
      <c r="O121" s="4"/>
    </row>
    <row r="122" spans="1:15" ht="135" outlineLevel="4" x14ac:dyDescent="0.25">
      <c r="A122" s="10" t="s">
        <v>219</v>
      </c>
      <c r="B122" s="10" t="s">
        <v>165</v>
      </c>
      <c r="C122" s="10" t="s">
        <v>181</v>
      </c>
      <c r="D122" s="10" t="s">
        <v>262</v>
      </c>
      <c r="E122" s="26" t="s">
        <v>220</v>
      </c>
      <c r="F122" s="26" t="s">
        <v>194</v>
      </c>
      <c r="G122" s="26" t="s">
        <v>296</v>
      </c>
      <c r="H122" s="26" t="s">
        <v>279</v>
      </c>
      <c r="I122" s="23"/>
      <c r="J122" s="31" t="s">
        <v>323</v>
      </c>
      <c r="K122" s="27"/>
      <c r="L122" s="29">
        <v>765000</v>
      </c>
      <c r="M122" s="29">
        <v>892500</v>
      </c>
      <c r="N122" s="29">
        <v>1020000</v>
      </c>
      <c r="O122" s="4"/>
    </row>
    <row r="123" spans="1:15" ht="31.2" outlineLevel="7" x14ac:dyDescent="0.25">
      <c r="A123" s="11" t="s">
        <v>219</v>
      </c>
      <c r="B123" s="11" t="s">
        <v>165</v>
      </c>
      <c r="C123" s="11" t="s">
        <v>181</v>
      </c>
      <c r="D123" s="11" t="s">
        <v>251</v>
      </c>
      <c r="E123" s="22" t="s">
        <v>173</v>
      </c>
      <c r="F123" s="22" t="s">
        <v>175</v>
      </c>
      <c r="G123" s="22" t="s">
        <v>176</v>
      </c>
      <c r="H123" s="22" t="s">
        <v>173</v>
      </c>
      <c r="I123" s="23"/>
      <c r="J123" s="32" t="s">
        <v>147</v>
      </c>
      <c r="K123" s="23"/>
      <c r="L123" s="25">
        <f>L124+L142+L144+L146</f>
        <v>243604100</v>
      </c>
      <c r="M123" s="25">
        <f t="shared" ref="M123:N123" si="50">M124+M142+M144+M146</f>
        <v>240971900</v>
      </c>
      <c r="N123" s="25">
        <f t="shared" si="50"/>
        <v>239203000</v>
      </c>
    </row>
    <row r="124" spans="1:15" ht="45" outlineLevel="3" x14ac:dyDescent="0.25">
      <c r="A124" s="10" t="s">
        <v>219</v>
      </c>
      <c r="B124" s="10" t="s">
        <v>165</v>
      </c>
      <c r="C124" s="10" t="s">
        <v>181</v>
      </c>
      <c r="D124" s="10" t="s">
        <v>251</v>
      </c>
      <c r="E124" s="26" t="s">
        <v>224</v>
      </c>
      <c r="F124" s="26" t="s">
        <v>175</v>
      </c>
      <c r="G124" s="26" t="s">
        <v>176</v>
      </c>
      <c r="H124" s="26" t="s">
        <v>173</v>
      </c>
      <c r="I124" s="27" t="s">
        <v>148</v>
      </c>
      <c r="J124" s="31" t="s">
        <v>149</v>
      </c>
      <c r="K124" s="27" t="s">
        <v>6</v>
      </c>
      <c r="L124" s="29">
        <f>L125</f>
        <v>238401500</v>
      </c>
      <c r="M124" s="29">
        <f t="shared" ref="M124:N124" si="51">M125</f>
        <v>235755100</v>
      </c>
      <c r="N124" s="29">
        <f t="shared" si="51"/>
        <v>235755100</v>
      </c>
    </row>
    <row r="125" spans="1:15" ht="45" outlineLevel="4" x14ac:dyDescent="0.25">
      <c r="A125" s="10" t="s">
        <v>219</v>
      </c>
      <c r="B125" s="10" t="s">
        <v>165</v>
      </c>
      <c r="C125" s="10" t="s">
        <v>181</v>
      </c>
      <c r="D125" s="10" t="s">
        <v>251</v>
      </c>
      <c r="E125" s="26" t="s">
        <v>224</v>
      </c>
      <c r="F125" s="26" t="s">
        <v>194</v>
      </c>
      <c r="G125" s="26" t="s">
        <v>176</v>
      </c>
      <c r="H125" s="26" t="s">
        <v>173</v>
      </c>
      <c r="I125" s="27" t="s">
        <v>150</v>
      </c>
      <c r="J125" s="31" t="s">
        <v>151</v>
      </c>
      <c r="K125" s="27" t="s">
        <v>6</v>
      </c>
      <c r="L125" s="29">
        <f>L126+L127+L128+L129+L130+L131+L132+L133+L134+L135+L136+L137+L138+L139+L140+L141</f>
        <v>238401500</v>
      </c>
      <c r="M125" s="29">
        <f t="shared" ref="M125:N125" si="52">M126+M127+M128+M129+M130+M131+M132+M133+M134+M135+M136+M137+M138+M139+M140+M141</f>
        <v>235755100</v>
      </c>
      <c r="N125" s="29">
        <f t="shared" si="52"/>
        <v>235755100</v>
      </c>
      <c r="O125" s="4"/>
    </row>
    <row r="126" spans="1:15" ht="165" outlineLevel="4" x14ac:dyDescent="0.25">
      <c r="A126" s="10" t="s">
        <v>219</v>
      </c>
      <c r="B126" s="10" t="s">
        <v>165</v>
      </c>
      <c r="C126" s="10" t="s">
        <v>181</v>
      </c>
      <c r="D126" s="10" t="s">
        <v>251</v>
      </c>
      <c r="E126" s="26" t="s">
        <v>224</v>
      </c>
      <c r="F126" s="26" t="s">
        <v>194</v>
      </c>
      <c r="G126" s="26" t="s">
        <v>297</v>
      </c>
      <c r="H126" s="26" t="s">
        <v>279</v>
      </c>
      <c r="I126" s="27"/>
      <c r="J126" s="33" t="s">
        <v>324</v>
      </c>
      <c r="K126" s="27"/>
      <c r="L126" s="29">
        <v>604400</v>
      </c>
      <c r="M126" s="29">
        <v>604400</v>
      </c>
      <c r="N126" s="29">
        <v>604400</v>
      </c>
      <c r="O126" s="4"/>
    </row>
    <row r="127" spans="1:15" ht="315" outlineLevel="4" x14ac:dyDescent="0.25">
      <c r="A127" s="10" t="s">
        <v>219</v>
      </c>
      <c r="B127" s="10" t="s">
        <v>165</v>
      </c>
      <c r="C127" s="10" t="s">
        <v>181</v>
      </c>
      <c r="D127" s="10" t="s">
        <v>251</v>
      </c>
      <c r="E127" s="26" t="s">
        <v>224</v>
      </c>
      <c r="F127" s="26" t="s">
        <v>194</v>
      </c>
      <c r="G127" s="26" t="s">
        <v>248</v>
      </c>
      <c r="H127" s="26" t="s">
        <v>279</v>
      </c>
      <c r="I127" s="27"/>
      <c r="J127" s="33" t="s">
        <v>325</v>
      </c>
      <c r="K127" s="27"/>
      <c r="L127" s="29">
        <v>33945900</v>
      </c>
      <c r="M127" s="29">
        <v>33945900</v>
      </c>
      <c r="N127" s="29">
        <v>33945900</v>
      </c>
      <c r="O127" s="4"/>
    </row>
    <row r="128" spans="1:15" ht="330" outlineLevel="4" x14ac:dyDescent="0.25">
      <c r="A128" s="10" t="s">
        <v>219</v>
      </c>
      <c r="B128" s="10" t="s">
        <v>165</v>
      </c>
      <c r="C128" s="10" t="s">
        <v>181</v>
      </c>
      <c r="D128" s="10" t="s">
        <v>251</v>
      </c>
      <c r="E128" s="26" t="s">
        <v>224</v>
      </c>
      <c r="F128" s="26" t="s">
        <v>194</v>
      </c>
      <c r="G128" s="26" t="s">
        <v>247</v>
      </c>
      <c r="H128" s="26" t="s">
        <v>279</v>
      </c>
      <c r="I128" s="27"/>
      <c r="J128" s="33" t="s">
        <v>326</v>
      </c>
      <c r="K128" s="27"/>
      <c r="L128" s="29">
        <v>14045100</v>
      </c>
      <c r="M128" s="29">
        <v>14045100</v>
      </c>
      <c r="N128" s="29">
        <v>14045100</v>
      </c>
      <c r="O128" s="4"/>
    </row>
    <row r="129" spans="1:15" ht="165" outlineLevel="4" x14ac:dyDescent="0.25">
      <c r="A129" s="10" t="s">
        <v>219</v>
      </c>
      <c r="B129" s="10" t="s">
        <v>165</v>
      </c>
      <c r="C129" s="10" t="s">
        <v>181</v>
      </c>
      <c r="D129" s="10" t="s">
        <v>251</v>
      </c>
      <c r="E129" s="26" t="s">
        <v>224</v>
      </c>
      <c r="F129" s="26" t="s">
        <v>194</v>
      </c>
      <c r="G129" s="26" t="s">
        <v>225</v>
      </c>
      <c r="H129" s="26" t="s">
        <v>279</v>
      </c>
      <c r="I129" s="27"/>
      <c r="J129" s="33" t="s">
        <v>327</v>
      </c>
      <c r="K129" s="27"/>
      <c r="L129" s="29">
        <v>63000</v>
      </c>
      <c r="M129" s="29">
        <v>63000</v>
      </c>
      <c r="N129" s="29">
        <v>63000</v>
      </c>
      <c r="O129" s="4"/>
    </row>
    <row r="130" spans="1:15" ht="105" outlineLevel="4" x14ac:dyDescent="0.25">
      <c r="A130" s="10" t="s">
        <v>219</v>
      </c>
      <c r="B130" s="10" t="s">
        <v>165</v>
      </c>
      <c r="C130" s="10" t="s">
        <v>181</v>
      </c>
      <c r="D130" s="10" t="s">
        <v>251</v>
      </c>
      <c r="E130" s="26" t="s">
        <v>224</v>
      </c>
      <c r="F130" s="26" t="s">
        <v>194</v>
      </c>
      <c r="G130" s="26" t="s">
        <v>226</v>
      </c>
      <c r="H130" s="26" t="s">
        <v>279</v>
      </c>
      <c r="I130" s="27"/>
      <c r="J130" s="33" t="s">
        <v>269</v>
      </c>
      <c r="K130" s="27"/>
      <c r="L130" s="29">
        <v>102900</v>
      </c>
      <c r="M130" s="29">
        <v>102900</v>
      </c>
      <c r="N130" s="29">
        <v>102900</v>
      </c>
      <c r="O130" s="4"/>
    </row>
    <row r="131" spans="1:15" ht="195" outlineLevel="4" x14ac:dyDescent="0.25">
      <c r="A131" s="10" t="s">
        <v>219</v>
      </c>
      <c r="B131" s="10" t="s">
        <v>165</v>
      </c>
      <c r="C131" s="10" t="s">
        <v>181</v>
      </c>
      <c r="D131" s="10" t="s">
        <v>251</v>
      </c>
      <c r="E131" s="26" t="s">
        <v>224</v>
      </c>
      <c r="F131" s="26" t="s">
        <v>194</v>
      </c>
      <c r="G131" s="26" t="s">
        <v>227</v>
      </c>
      <c r="H131" s="26" t="s">
        <v>279</v>
      </c>
      <c r="I131" s="27"/>
      <c r="J131" s="33" t="s">
        <v>328</v>
      </c>
      <c r="K131" s="27"/>
      <c r="L131" s="29">
        <v>426800</v>
      </c>
      <c r="M131" s="29">
        <v>426800</v>
      </c>
      <c r="N131" s="29">
        <v>426800</v>
      </c>
      <c r="O131" s="4"/>
    </row>
    <row r="132" spans="1:15" ht="135" outlineLevel="4" x14ac:dyDescent="0.25">
      <c r="A132" s="10" t="s">
        <v>219</v>
      </c>
      <c r="B132" s="10" t="s">
        <v>165</v>
      </c>
      <c r="C132" s="10" t="s">
        <v>181</v>
      </c>
      <c r="D132" s="10" t="s">
        <v>251</v>
      </c>
      <c r="E132" s="26" t="s">
        <v>224</v>
      </c>
      <c r="F132" s="26" t="s">
        <v>194</v>
      </c>
      <c r="G132" s="26" t="s">
        <v>228</v>
      </c>
      <c r="H132" s="26" t="s">
        <v>279</v>
      </c>
      <c r="I132" s="27"/>
      <c r="J132" s="33" t="s">
        <v>329</v>
      </c>
      <c r="K132" s="27"/>
      <c r="L132" s="29">
        <v>37300</v>
      </c>
      <c r="M132" s="29">
        <v>37300</v>
      </c>
      <c r="N132" s="29">
        <v>37300</v>
      </c>
      <c r="O132" s="4"/>
    </row>
    <row r="133" spans="1:15" ht="165" outlineLevel="4" x14ac:dyDescent="0.25">
      <c r="A133" s="10" t="s">
        <v>219</v>
      </c>
      <c r="B133" s="10" t="s">
        <v>165</v>
      </c>
      <c r="C133" s="10" t="s">
        <v>181</v>
      </c>
      <c r="D133" s="10" t="s">
        <v>251</v>
      </c>
      <c r="E133" s="26" t="s">
        <v>224</v>
      </c>
      <c r="F133" s="26" t="s">
        <v>194</v>
      </c>
      <c r="G133" s="26" t="s">
        <v>229</v>
      </c>
      <c r="H133" s="26" t="s">
        <v>279</v>
      </c>
      <c r="I133" s="27"/>
      <c r="J133" s="33" t="s">
        <v>330</v>
      </c>
      <c r="K133" s="27"/>
      <c r="L133" s="29">
        <v>1586100</v>
      </c>
      <c r="M133" s="29">
        <v>1586100</v>
      </c>
      <c r="N133" s="29">
        <v>1586100</v>
      </c>
      <c r="O133" s="4"/>
    </row>
    <row r="134" spans="1:15" ht="240" outlineLevel="4" x14ac:dyDescent="0.25">
      <c r="A134" s="10" t="s">
        <v>219</v>
      </c>
      <c r="B134" s="10" t="s">
        <v>165</v>
      </c>
      <c r="C134" s="10" t="s">
        <v>181</v>
      </c>
      <c r="D134" s="10" t="s">
        <v>251</v>
      </c>
      <c r="E134" s="26" t="s">
        <v>224</v>
      </c>
      <c r="F134" s="26" t="s">
        <v>194</v>
      </c>
      <c r="G134" s="26" t="s">
        <v>230</v>
      </c>
      <c r="H134" s="26" t="s">
        <v>279</v>
      </c>
      <c r="I134" s="27"/>
      <c r="J134" s="33" t="s">
        <v>331</v>
      </c>
      <c r="K134" s="27"/>
      <c r="L134" s="29">
        <v>361000</v>
      </c>
      <c r="M134" s="29">
        <v>361000</v>
      </c>
      <c r="N134" s="29">
        <v>361000</v>
      </c>
      <c r="O134" s="4"/>
    </row>
    <row r="135" spans="1:15" ht="330" outlineLevel="4" x14ac:dyDescent="0.25">
      <c r="A135" s="10" t="s">
        <v>219</v>
      </c>
      <c r="B135" s="10" t="s">
        <v>165</v>
      </c>
      <c r="C135" s="10" t="s">
        <v>181</v>
      </c>
      <c r="D135" s="10" t="s">
        <v>251</v>
      </c>
      <c r="E135" s="26" t="s">
        <v>224</v>
      </c>
      <c r="F135" s="26" t="s">
        <v>194</v>
      </c>
      <c r="G135" s="26" t="s">
        <v>231</v>
      </c>
      <c r="H135" s="26" t="s">
        <v>279</v>
      </c>
      <c r="I135" s="27"/>
      <c r="J135" s="33" t="s">
        <v>332</v>
      </c>
      <c r="K135" s="27"/>
      <c r="L135" s="29">
        <v>85281400</v>
      </c>
      <c r="M135" s="29">
        <v>85281400</v>
      </c>
      <c r="N135" s="29">
        <v>85281400</v>
      </c>
      <c r="O135" s="4"/>
    </row>
    <row r="136" spans="1:15" ht="180" outlineLevel="4" x14ac:dyDescent="0.25">
      <c r="A136" s="10" t="s">
        <v>219</v>
      </c>
      <c r="B136" s="10" t="s">
        <v>165</v>
      </c>
      <c r="C136" s="10" t="s">
        <v>181</v>
      </c>
      <c r="D136" s="10" t="s">
        <v>251</v>
      </c>
      <c r="E136" s="26" t="s">
        <v>224</v>
      </c>
      <c r="F136" s="26" t="s">
        <v>194</v>
      </c>
      <c r="G136" s="26" t="s">
        <v>232</v>
      </c>
      <c r="H136" s="26" t="s">
        <v>279</v>
      </c>
      <c r="I136" s="27"/>
      <c r="J136" s="33" t="s">
        <v>333</v>
      </c>
      <c r="K136" s="27"/>
      <c r="L136" s="29">
        <v>6955500</v>
      </c>
      <c r="M136" s="29">
        <v>6955500</v>
      </c>
      <c r="N136" s="29">
        <v>6955500</v>
      </c>
      <c r="O136" s="4"/>
    </row>
    <row r="137" spans="1:15" ht="165" outlineLevel="4" x14ac:dyDescent="0.25">
      <c r="A137" s="10" t="s">
        <v>219</v>
      </c>
      <c r="B137" s="10" t="s">
        <v>165</v>
      </c>
      <c r="C137" s="10" t="s">
        <v>181</v>
      </c>
      <c r="D137" s="10" t="s">
        <v>251</v>
      </c>
      <c r="E137" s="26" t="s">
        <v>224</v>
      </c>
      <c r="F137" s="26" t="s">
        <v>194</v>
      </c>
      <c r="G137" s="26" t="s">
        <v>249</v>
      </c>
      <c r="H137" s="26" t="s">
        <v>279</v>
      </c>
      <c r="I137" s="27"/>
      <c r="J137" s="33" t="s">
        <v>334</v>
      </c>
      <c r="K137" s="27"/>
      <c r="L137" s="29">
        <v>25436800</v>
      </c>
      <c r="M137" s="29">
        <v>25436800</v>
      </c>
      <c r="N137" s="29">
        <v>25436800</v>
      </c>
      <c r="O137" s="4"/>
    </row>
    <row r="138" spans="1:15" ht="180" outlineLevel="4" x14ac:dyDescent="0.25">
      <c r="A138" s="10" t="s">
        <v>219</v>
      </c>
      <c r="B138" s="10" t="s">
        <v>165</v>
      </c>
      <c r="C138" s="10" t="s">
        <v>181</v>
      </c>
      <c r="D138" s="10" t="s">
        <v>251</v>
      </c>
      <c r="E138" s="26" t="s">
        <v>224</v>
      </c>
      <c r="F138" s="26" t="s">
        <v>194</v>
      </c>
      <c r="G138" s="26" t="s">
        <v>285</v>
      </c>
      <c r="H138" s="26" t="s">
        <v>279</v>
      </c>
      <c r="I138" s="27"/>
      <c r="J138" s="33" t="s">
        <v>335</v>
      </c>
      <c r="K138" s="27"/>
      <c r="L138" s="29">
        <v>7939200</v>
      </c>
      <c r="M138" s="29">
        <v>5292800</v>
      </c>
      <c r="N138" s="29">
        <v>5292800</v>
      </c>
      <c r="O138" s="4"/>
    </row>
    <row r="139" spans="1:15" ht="315" outlineLevel="4" x14ac:dyDescent="0.25">
      <c r="A139" s="10" t="s">
        <v>219</v>
      </c>
      <c r="B139" s="10" t="s">
        <v>165</v>
      </c>
      <c r="C139" s="10" t="s">
        <v>181</v>
      </c>
      <c r="D139" s="10" t="s">
        <v>251</v>
      </c>
      <c r="E139" s="26" t="s">
        <v>224</v>
      </c>
      <c r="F139" s="26" t="s">
        <v>194</v>
      </c>
      <c r="G139" s="26" t="s">
        <v>233</v>
      </c>
      <c r="H139" s="26" t="s">
        <v>279</v>
      </c>
      <c r="I139" s="27"/>
      <c r="J139" s="33" t="s">
        <v>336</v>
      </c>
      <c r="K139" s="27"/>
      <c r="L139" s="29">
        <v>56895600</v>
      </c>
      <c r="M139" s="29">
        <v>56895600</v>
      </c>
      <c r="N139" s="29">
        <v>56895600</v>
      </c>
      <c r="O139" s="4"/>
    </row>
    <row r="140" spans="1:15" ht="150" outlineLevel="4" x14ac:dyDescent="0.25">
      <c r="A140" s="10" t="s">
        <v>219</v>
      </c>
      <c r="B140" s="10" t="s">
        <v>165</v>
      </c>
      <c r="C140" s="10" t="s">
        <v>181</v>
      </c>
      <c r="D140" s="10" t="s">
        <v>251</v>
      </c>
      <c r="E140" s="26" t="s">
        <v>224</v>
      </c>
      <c r="F140" s="26" t="s">
        <v>194</v>
      </c>
      <c r="G140" s="26" t="s">
        <v>234</v>
      </c>
      <c r="H140" s="26" t="s">
        <v>279</v>
      </c>
      <c r="I140" s="27"/>
      <c r="J140" s="33" t="s">
        <v>268</v>
      </c>
      <c r="K140" s="27"/>
      <c r="L140" s="29">
        <v>599700</v>
      </c>
      <c r="M140" s="29">
        <v>599700</v>
      </c>
      <c r="N140" s="29">
        <v>599700</v>
      </c>
      <c r="O140" s="4"/>
    </row>
    <row r="141" spans="1:15" ht="120" outlineLevel="4" x14ac:dyDescent="0.25">
      <c r="A141" s="10" t="s">
        <v>219</v>
      </c>
      <c r="B141" s="10" t="s">
        <v>165</v>
      </c>
      <c r="C141" s="10" t="s">
        <v>181</v>
      </c>
      <c r="D141" s="10" t="s">
        <v>251</v>
      </c>
      <c r="E141" s="26" t="s">
        <v>224</v>
      </c>
      <c r="F141" s="26" t="s">
        <v>194</v>
      </c>
      <c r="G141" s="26" t="s">
        <v>270</v>
      </c>
      <c r="H141" s="26" t="s">
        <v>279</v>
      </c>
      <c r="I141" s="27"/>
      <c r="J141" s="33" t="s">
        <v>337</v>
      </c>
      <c r="K141" s="27"/>
      <c r="L141" s="29">
        <v>4120800</v>
      </c>
      <c r="M141" s="29">
        <v>4120800</v>
      </c>
      <c r="N141" s="29">
        <v>4120800</v>
      </c>
      <c r="O141" s="4"/>
    </row>
    <row r="142" spans="1:15" ht="105" outlineLevel="4" x14ac:dyDescent="0.25">
      <c r="A142" s="10" t="s">
        <v>219</v>
      </c>
      <c r="B142" s="10" t="s">
        <v>165</v>
      </c>
      <c r="C142" s="10" t="s">
        <v>181</v>
      </c>
      <c r="D142" s="10" t="s">
        <v>251</v>
      </c>
      <c r="E142" s="26" t="s">
        <v>246</v>
      </c>
      <c r="F142" s="26" t="s">
        <v>175</v>
      </c>
      <c r="G142" s="26" t="s">
        <v>176</v>
      </c>
      <c r="H142" s="26" t="s">
        <v>279</v>
      </c>
      <c r="I142" s="27"/>
      <c r="J142" s="33" t="s">
        <v>338</v>
      </c>
      <c r="K142" s="27"/>
      <c r="L142" s="29">
        <f>L143</f>
        <v>3447900</v>
      </c>
      <c r="M142" s="29">
        <f t="shared" ref="M142:N142" si="53">M143</f>
        <v>3447900</v>
      </c>
      <c r="N142" s="29">
        <f t="shared" si="53"/>
        <v>3447900</v>
      </c>
      <c r="O142" s="4"/>
    </row>
    <row r="143" spans="1:15" ht="105" outlineLevel="4" x14ac:dyDescent="0.25">
      <c r="A143" s="10" t="s">
        <v>219</v>
      </c>
      <c r="B143" s="10" t="s">
        <v>165</v>
      </c>
      <c r="C143" s="10" t="s">
        <v>181</v>
      </c>
      <c r="D143" s="10" t="s">
        <v>251</v>
      </c>
      <c r="E143" s="26" t="s">
        <v>246</v>
      </c>
      <c r="F143" s="26" t="s">
        <v>194</v>
      </c>
      <c r="G143" s="26" t="s">
        <v>176</v>
      </c>
      <c r="H143" s="26" t="s">
        <v>279</v>
      </c>
      <c r="I143" s="27"/>
      <c r="J143" s="33" t="s">
        <v>338</v>
      </c>
      <c r="K143" s="27"/>
      <c r="L143" s="29">
        <v>3447900</v>
      </c>
      <c r="M143" s="29">
        <v>3447900</v>
      </c>
      <c r="N143" s="29">
        <v>3447900</v>
      </c>
      <c r="O143" s="4"/>
    </row>
    <row r="144" spans="1:15" ht="60" outlineLevel="7" x14ac:dyDescent="0.25">
      <c r="A144" s="26" t="s">
        <v>219</v>
      </c>
      <c r="B144" s="26" t="s">
        <v>165</v>
      </c>
      <c r="C144" s="26" t="s">
        <v>181</v>
      </c>
      <c r="D144" s="26" t="s">
        <v>264</v>
      </c>
      <c r="E144" s="26" t="s">
        <v>265</v>
      </c>
      <c r="F144" s="26" t="s">
        <v>175</v>
      </c>
      <c r="G144" s="26" t="s">
        <v>176</v>
      </c>
      <c r="H144" s="26" t="s">
        <v>173</v>
      </c>
      <c r="I144" s="27"/>
      <c r="J144" s="34" t="s">
        <v>339</v>
      </c>
      <c r="K144" s="27"/>
      <c r="L144" s="29">
        <f>L145</f>
        <v>1749600</v>
      </c>
      <c r="M144" s="29">
        <f t="shared" ref="M144:N144" si="54">M145</f>
        <v>1763600</v>
      </c>
      <c r="N144" s="29">
        <f t="shared" si="54"/>
        <v>0</v>
      </c>
    </row>
    <row r="145" spans="1:15" ht="60" outlineLevel="7" x14ac:dyDescent="0.25">
      <c r="A145" s="10" t="s">
        <v>219</v>
      </c>
      <c r="B145" s="10" t="s">
        <v>165</v>
      </c>
      <c r="C145" s="10" t="s">
        <v>181</v>
      </c>
      <c r="D145" s="10" t="s">
        <v>264</v>
      </c>
      <c r="E145" s="26" t="s">
        <v>265</v>
      </c>
      <c r="F145" s="26" t="s">
        <v>194</v>
      </c>
      <c r="G145" s="26" t="s">
        <v>176</v>
      </c>
      <c r="H145" s="26" t="s">
        <v>279</v>
      </c>
      <c r="I145" s="27"/>
      <c r="J145" s="34" t="s">
        <v>339</v>
      </c>
      <c r="K145" s="27"/>
      <c r="L145" s="29">
        <v>1749600</v>
      </c>
      <c r="M145" s="29">
        <v>1763600</v>
      </c>
      <c r="N145" s="29">
        <v>0</v>
      </c>
      <c r="O145" s="4"/>
    </row>
    <row r="146" spans="1:15" ht="75" outlineLevel="7" x14ac:dyDescent="0.25">
      <c r="A146" s="10" t="s">
        <v>219</v>
      </c>
      <c r="B146" s="10" t="s">
        <v>165</v>
      </c>
      <c r="C146" s="10" t="s">
        <v>181</v>
      </c>
      <c r="D146" s="10" t="s">
        <v>264</v>
      </c>
      <c r="E146" s="26" t="s">
        <v>201</v>
      </c>
      <c r="F146" s="26" t="s">
        <v>175</v>
      </c>
      <c r="G146" s="26" t="s">
        <v>176</v>
      </c>
      <c r="H146" s="26" t="s">
        <v>279</v>
      </c>
      <c r="I146" s="27"/>
      <c r="J146" s="34" t="s">
        <v>340</v>
      </c>
      <c r="K146" s="27"/>
      <c r="L146" s="29">
        <f>L147</f>
        <v>5100</v>
      </c>
      <c r="M146" s="29">
        <f t="shared" ref="M146:N146" si="55">M147</f>
        <v>5300</v>
      </c>
      <c r="N146" s="29">
        <f t="shared" si="55"/>
        <v>0</v>
      </c>
      <c r="O146" s="4"/>
    </row>
    <row r="147" spans="1:15" ht="75" outlineLevel="7" x14ac:dyDescent="0.25">
      <c r="A147" s="10" t="s">
        <v>219</v>
      </c>
      <c r="B147" s="10" t="s">
        <v>165</v>
      </c>
      <c r="C147" s="10" t="s">
        <v>181</v>
      </c>
      <c r="D147" s="10" t="s">
        <v>264</v>
      </c>
      <c r="E147" s="26" t="s">
        <v>201</v>
      </c>
      <c r="F147" s="26" t="s">
        <v>194</v>
      </c>
      <c r="G147" s="26" t="s">
        <v>176</v>
      </c>
      <c r="H147" s="26" t="s">
        <v>279</v>
      </c>
      <c r="I147" s="27"/>
      <c r="J147" s="34" t="s">
        <v>340</v>
      </c>
      <c r="K147" s="27"/>
      <c r="L147" s="29">
        <v>5100</v>
      </c>
      <c r="M147" s="29">
        <v>5300</v>
      </c>
      <c r="N147" s="29">
        <v>0</v>
      </c>
      <c r="O147" s="4"/>
    </row>
    <row r="148" spans="1:15" ht="31.2" outlineLevel="1" x14ac:dyDescent="0.25">
      <c r="A148" s="11" t="s">
        <v>173</v>
      </c>
      <c r="B148" s="11" t="s">
        <v>165</v>
      </c>
      <c r="C148" s="11" t="s">
        <v>235</v>
      </c>
      <c r="D148" s="11" t="s">
        <v>175</v>
      </c>
      <c r="E148" s="22" t="s">
        <v>173</v>
      </c>
      <c r="F148" s="22" t="s">
        <v>175</v>
      </c>
      <c r="G148" s="22" t="s">
        <v>176</v>
      </c>
      <c r="H148" s="22" t="s">
        <v>173</v>
      </c>
      <c r="I148" s="23" t="s">
        <v>152</v>
      </c>
      <c r="J148" s="24" t="s">
        <v>153</v>
      </c>
      <c r="K148" s="23" t="s">
        <v>6</v>
      </c>
      <c r="L148" s="25">
        <f>L149</f>
        <v>1228240.32</v>
      </c>
      <c r="M148" s="25">
        <f t="shared" ref="M148:N149" si="56">M149</f>
        <v>1252796.06</v>
      </c>
      <c r="N148" s="25">
        <f t="shared" si="56"/>
        <v>1278334.04</v>
      </c>
    </row>
    <row r="149" spans="1:15" ht="31.2" outlineLevel="2" x14ac:dyDescent="0.25">
      <c r="A149" s="10" t="s">
        <v>173</v>
      </c>
      <c r="B149" s="10" t="s">
        <v>165</v>
      </c>
      <c r="C149" s="10" t="s">
        <v>235</v>
      </c>
      <c r="D149" s="10" t="s">
        <v>194</v>
      </c>
      <c r="E149" s="26" t="s">
        <v>173</v>
      </c>
      <c r="F149" s="26" t="s">
        <v>194</v>
      </c>
      <c r="G149" s="26" t="s">
        <v>173</v>
      </c>
      <c r="H149" s="26" t="s">
        <v>279</v>
      </c>
      <c r="I149" s="23" t="s">
        <v>154</v>
      </c>
      <c r="J149" s="24" t="s">
        <v>155</v>
      </c>
      <c r="K149" s="23" t="s">
        <v>156</v>
      </c>
      <c r="L149" s="25">
        <f>L150</f>
        <v>1228240.32</v>
      </c>
      <c r="M149" s="25">
        <f t="shared" si="56"/>
        <v>1252796.06</v>
      </c>
      <c r="N149" s="25">
        <f t="shared" si="56"/>
        <v>1278334.04</v>
      </c>
    </row>
    <row r="150" spans="1:15" ht="45" outlineLevel="7" x14ac:dyDescent="0.25">
      <c r="A150" s="10" t="s">
        <v>205</v>
      </c>
      <c r="B150" s="10" t="s">
        <v>165</v>
      </c>
      <c r="C150" s="10" t="s">
        <v>235</v>
      </c>
      <c r="D150" s="10" t="s">
        <v>194</v>
      </c>
      <c r="E150" s="26" t="s">
        <v>197</v>
      </c>
      <c r="F150" s="26" t="s">
        <v>194</v>
      </c>
      <c r="G150" s="26" t="s">
        <v>176</v>
      </c>
      <c r="H150" s="26" t="s">
        <v>279</v>
      </c>
      <c r="I150" s="27" t="s">
        <v>157</v>
      </c>
      <c r="J150" s="31" t="s">
        <v>238</v>
      </c>
      <c r="K150" s="27" t="s">
        <v>156</v>
      </c>
      <c r="L150" s="29">
        <v>1228240.32</v>
      </c>
      <c r="M150" s="29">
        <v>1252796.06</v>
      </c>
      <c r="N150" s="29">
        <v>1278334.04</v>
      </c>
      <c r="O150" s="4"/>
    </row>
    <row r="151" spans="1:15" ht="15.6" x14ac:dyDescent="0.3">
      <c r="A151" s="35"/>
      <c r="B151" s="35"/>
      <c r="C151" s="35"/>
      <c r="D151" s="35"/>
      <c r="E151" s="36"/>
      <c r="F151" s="36"/>
      <c r="G151" s="36"/>
      <c r="H151" s="36"/>
      <c r="I151" s="37" t="s">
        <v>3</v>
      </c>
      <c r="J151" s="38" t="s">
        <v>237</v>
      </c>
      <c r="K151" s="39"/>
      <c r="L151" s="40">
        <f>L18+L102</f>
        <v>574927582.4000001</v>
      </c>
      <c r="M151" s="40">
        <f>M18+M102</f>
        <v>570932547.38999999</v>
      </c>
      <c r="N151" s="40">
        <f>N18+N102</f>
        <v>575580232.74000001</v>
      </c>
      <c r="O151" s="4"/>
    </row>
  </sheetData>
  <mergeCells count="12">
    <mergeCell ref="A13:N13"/>
    <mergeCell ref="M15:M16"/>
    <mergeCell ref="N15:N16"/>
    <mergeCell ref="A15:H15"/>
    <mergeCell ref="I15:I16"/>
    <mergeCell ref="J15:J16"/>
    <mergeCell ref="K15:K16"/>
    <mergeCell ref="L15:L16"/>
    <mergeCell ref="L9:N9"/>
    <mergeCell ref="L3:N3"/>
    <mergeCell ref="L7:N7"/>
    <mergeCell ref="L8:N8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59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 </vt:lpstr>
      <vt:lpstr>'ДЧБ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</cp:lastModifiedBy>
  <cp:lastPrinted>2019-11-14T07:36:32Z</cp:lastPrinted>
  <dcterms:created xsi:type="dcterms:W3CDTF">2014-11-09T07:32:49Z</dcterms:created>
  <dcterms:modified xsi:type="dcterms:W3CDTF">2019-11-14T07:36:47Z</dcterms:modified>
</cp:coreProperties>
</file>