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LAST_CELL" localSheetId="0">ДЧБ!$M$169</definedName>
    <definedName name="_xlnm.Print_Area" localSheetId="0">ДЧБ!$A$1:$G$164</definedName>
  </definedNames>
  <calcPr calcId="145621"/>
</workbook>
</file>

<file path=xl/calcChain.xml><?xml version="1.0" encoding="utf-8"?>
<calcChain xmlns="http://schemas.openxmlformats.org/spreadsheetml/2006/main">
  <c r="K164" i="1" l="1"/>
  <c r="J164" i="1"/>
  <c r="I164" i="1"/>
  <c r="H164" i="1"/>
  <c r="K103" i="1"/>
  <c r="J103" i="1"/>
  <c r="I103" i="1"/>
  <c r="H103" i="1"/>
  <c r="H39" i="1"/>
  <c r="H37" i="1"/>
  <c r="K155" i="1"/>
  <c r="I155" i="1"/>
  <c r="H155" i="1"/>
  <c r="K151" i="1"/>
  <c r="I151" i="1"/>
  <c r="H151" i="1"/>
  <c r="K149" i="1"/>
  <c r="J149" i="1"/>
  <c r="I149" i="1"/>
  <c r="H149" i="1"/>
  <c r="K147" i="1"/>
  <c r="I147" i="1"/>
  <c r="H147" i="1"/>
  <c r="K131" i="1"/>
  <c r="K130" i="1" s="1"/>
  <c r="I131" i="1"/>
  <c r="H131" i="1"/>
  <c r="H130" i="1" s="1"/>
  <c r="I112" i="1"/>
  <c r="H112" i="1"/>
  <c r="K118" i="1"/>
  <c r="K112" i="1" s="1"/>
  <c r="I118" i="1"/>
  <c r="H118" i="1"/>
  <c r="K109" i="1"/>
  <c r="K105" i="1" s="1"/>
  <c r="K104" i="1" s="1"/>
  <c r="J109" i="1"/>
  <c r="I109" i="1"/>
  <c r="I105" i="1" s="1"/>
  <c r="H109" i="1"/>
  <c r="H105" i="1" s="1"/>
  <c r="K100" i="1"/>
  <c r="I100" i="1"/>
  <c r="H100" i="1"/>
  <c r="K85" i="1"/>
  <c r="I85" i="1"/>
  <c r="H85" i="1"/>
  <c r="K78" i="1"/>
  <c r="I78" i="1"/>
  <c r="H78" i="1"/>
  <c r="K82" i="1"/>
  <c r="I82" i="1"/>
  <c r="H82" i="1"/>
  <c r="H71" i="1"/>
  <c r="H104" i="1" l="1"/>
  <c r="I130" i="1"/>
  <c r="I104" i="1"/>
  <c r="K71" i="1"/>
  <c r="I71" i="1"/>
  <c r="K66" i="1"/>
  <c r="I66" i="1"/>
  <c r="H66" i="1"/>
  <c r="K56" i="1"/>
  <c r="I56" i="1"/>
  <c r="H56" i="1"/>
  <c r="K52" i="1"/>
  <c r="I52" i="1"/>
  <c r="H52" i="1"/>
  <c r="K49" i="1"/>
  <c r="I49" i="1"/>
  <c r="H49" i="1"/>
  <c r="K47" i="1"/>
  <c r="I47" i="1"/>
  <c r="H47" i="1"/>
  <c r="K45" i="1"/>
  <c r="I45" i="1"/>
  <c r="H45" i="1"/>
  <c r="K42" i="1"/>
  <c r="I42" i="1"/>
  <c r="H42" i="1"/>
  <c r="K39" i="1"/>
  <c r="I39" i="1"/>
  <c r="K37" i="1"/>
  <c r="J37" i="1"/>
  <c r="I37" i="1"/>
  <c r="K31" i="1"/>
  <c r="K30" i="1" s="1"/>
  <c r="I31" i="1"/>
  <c r="I30" i="1" s="1"/>
  <c r="H31" i="1"/>
  <c r="H30" i="1" s="1"/>
  <c r="H29" i="1" s="1"/>
  <c r="K24" i="1"/>
  <c r="I24" i="1"/>
  <c r="H24" i="1"/>
  <c r="K13" i="1"/>
  <c r="J13" i="1"/>
  <c r="K18" i="1"/>
  <c r="I18" i="1"/>
  <c r="H18" i="1"/>
  <c r="K29" i="1" l="1"/>
  <c r="K11" i="1" s="1"/>
  <c r="I44" i="1"/>
  <c r="I41" i="1" s="1"/>
  <c r="H44" i="1"/>
  <c r="H41" i="1" s="1"/>
  <c r="K44" i="1"/>
  <c r="K41" i="1" s="1"/>
  <c r="I29" i="1"/>
  <c r="H13" i="1"/>
  <c r="I13" i="1"/>
  <c r="I11" i="1" s="1"/>
  <c r="G12" i="1"/>
  <c r="G13" i="1"/>
  <c r="G14" i="1"/>
  <c r="G15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E12" i="1"/>
  <c r="E13" i="1"/>
  <c r="E14" i="1"/>
  <c r="E15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J31" i="1" s="1"/>
  <c r="J30" i="1" s="1"/>
  <c r="E39" i="1"/>
  <c r="E40" i="1"/>
  <c r="J39" i="1" s="1"/>
  <c r="E41" i="1"/>
  <c r="E42" i="1"/>
  <c r="E43" i="1"/>
  <c r="J42" i="1" s="1"/>
  <c r="E44" i="1"/>
  <c r="E45" i="1"/>
  <c r="E46" i="1"/>
  <c r="J45" i="1" s="1"/>
  <c r="E47" i="1"/>
  <c r="E48" i="1"/>
  <c r="J47" i="1" s="1"/>
  <c r="E49" i="1"/>
  <c r="E50" i="1"/>
  <c r="E51" i="1"/>
  <c r="J49" i="1" s="1"/>
  <c r="E52" i="1"/>
  <c r="E53" i="1"/>
  <c r="J52" i="1" s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J82" i="1" s="1"/>
  <c r="E85" i="1"/>
  <c r="E86" i="1"/>
  <c r="E87" i="1"/>
  <c r="E88" i="1"/>
  <c r="E91" i="1"/>
  <c r="E92" i="1"/>
  <c r="E93" i="1"/>
  <c r="E94" i="1"/>
  <c r="E95" i="1"/>
  <c r="E96" i="1"/>
  <c r="E97" i="1"/>
  <c r="E98" i="1"/>
  <c r="E99" i="1"/>
  <c r="E100" i="1"/>
  <c r="E101" i="1"/>
  <c r="E102" i="1"/>
  <c r="J100" i="1" s="1"/>
  <c r="E103" i="1"/>
  <c r="E104" i="1"/>
  <c r="E105" i="1"/>
  <c r="E106" i="1"/>
  <c r="E107" i="1"/>
  <c r="E108" i="1"/>
  <c r="J105" i="1" s="1"/>
  <c r="E112" i="1"/>
  <c r="J112" i="1" s="1"/>
  <c r="E117" i="1"/>
  <c r="E118" i="1"/>
  <c r="E119" i="1"/>
  <c r="E120" i="1"/>
  <c r="E122" i="1"/>
  <c r="E123" i="1"/>
  <c r="E125" i="1"/>
  <c r="E127" i="1"/>
  <c r="E128" i="1"/>
  <c r="E130" i="1"/>
  <c r="E131" i="1"/>
  <c r="E132" i="1"/>
  <c r="E133" i="1"/>
  <c r="E135" i="1"/>
  <c r="E136" i="1"/>
  <c r="E137" i="1"/>
  <c r="E138" i="1"/>
  <c r="E139" i="1"/>
  <c r="E140" i="1"/>
  <c r="E141" i="1"/>
  <c r="E142" i="1"/>
  <c r="E143" i="1"/>
  <c r="E145" i="1"/>
  <c r="E146" i="1"/>
  <c r="E147" i="1"/>
  <c r="E148" i="1"/>
  <c r="J147" i="1" s="1"/>
  <c r="E151" i="1"/>
  <c r="E152" i="1"/>
  <c r="E153" i="1"/>
  <c r="J151" i="1" s="1"/>
  <c r="E154" i="1"/>
  <c r="E155" i="1"/>
  <c r="E156" i="1"/>
  <c r="E157" i="1"/>
  <c r="E158" i="1"/>
  <c r="E159" i="1"/>
  <c r="E160" i="1"/>
  <c r="E164" i="1"/>
  <c r="G11" i="1"/>
  <c r="E11" i="1"/>
  <c r="J155" i="1" l="1"/>
  <c r="H11" i="1"/>
  <c r="J131" i="1"/>
  <c r="J130" i="1" s="1"/>
  <c r="J104" i="1" s="1"/>
  <c r="J118" i="1"/>
  <c r="J85" i="1"/>
  <c r="J78" i="1"/>
  <c r="J71" i="1"/>
  <c r="J66" i="1"/>
  <c r="J56" i="1"/>
  <c r="J44" i="1"/>
  <c r="J41" i="1" s="1"/>
  <c r="J29" i="1"/>
  <c r="J24" i="1"/>
  <c r="J18" i="1"/>
  <c r="J11" i="1" s="1"/>
</calcChain>
</file>

<file path=xl/sharedStrings.xml><?xml version="1.0" encoding="utf-8"?>
<sst xmlns="http://schemas.openxmlformats.org/spreadsheetml/2006/main" count="315" uniqueCount="308">
  <si>
    <t>КВД</t>
  </si>
  <si>
    <t>Наименование КВД</t>
  </si>
  <si>
    <t>Бюджетные назначения 2017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</si>
  <si>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</si>
  <si>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</si>
  <si>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</si>
  <si>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</si>
  <si>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</si>
  <si>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</si>
  <si>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</si>
  <si>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</si>
  <si>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</si>
  <si>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</si>
  <si>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</si>
  <si>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</si>
  <si>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</si>
  <si>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</si>
  <si>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</si>
  <si>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</si>
  <si>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</si>
  <si>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</si>
  <si>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</si>
  <si>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</si>
  <si>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</si>
  <si>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</si>
  <si>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</si>
  <si>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</si>
  <si>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</si>
  <si>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</si>
  <si>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</si>
  <si>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</si>
  <si>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</si>
  <si>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</si>
  <si>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</si>
  <si>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</si>
  <si>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</si>
  <si>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</si>
  <si>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</si>
  <si>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</si>
  <si>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</si>
  <si>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</si>
  <si>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</si>
  <si>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</si>
  <si>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</si>
  <si>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</si>
  <si>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</si>
  <si>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</si>
  <si>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</si>
  <si>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</si>
  <si>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</si>
  <si>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</si>
  <si>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</si>
  <si>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</si>
  <si>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</si>
  <si>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</si>
  <si>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</si>
  <si>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</si>
  <si>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</si>
  <si>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</si>
  <si>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</si>
  <si>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</si>
  <si>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</si>
  <si>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</si>
  <si>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</si>
  <si>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</si>
  <si>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</si>
  <si>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</si>
  <si>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</si>
  <si>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</si>
  <si>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</si>
  <si>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</si>
  <si>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</si>
  <si>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</si>
  <si>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</si>
  <si>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</si>
  <si>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</si>
  <si>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</si>
  <si>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</si>
  <si>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</si>
  <si>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</si>
  <si>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</si>
  <si>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</si>
  <si>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</si>
  <si>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</si>
  <si>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</si>
  <si>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</si>
  <si>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</si>
  <si>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</si>
  <si>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</si>
  <si>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</si>
  <si>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</si>
  <si>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</si>
  <si>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</si>
  <si>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</si>
  <si>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</si>
  <si>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</si>
  <si>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</si>
  <si>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</si>
  <si>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</si>
  <si>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</si>
  <si>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</si>
  <si>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</si>
  <si>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</si>
  <si>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</si>
  <si>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</si>
  <si>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</si>
  <si>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</si>
  <si>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</si>
  <si>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</si>
  <si>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</si>
  <si>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</si>
  <si>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</si>
  <si>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</si>
  <si>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</si>
  <si>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</si>
  <si>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</si>
  <si>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11201020010000120</t>
  </si>
  <si>
    <t>Плата за выбросы загрязняющих веществ в атмосферный воздух передвижными объектами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</si>
  <si>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</si>
  <si>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</si>
  <si>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</si>
  <si>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</si>
  <si>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</si>
  <si>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</si>
  <si>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</si>
  <si>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</si>
  <si>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</si>
  <si>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</si>
  <si>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</si>
  <si>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</si>
  <si>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</si>
  <si>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</si>
  <si>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</si>
  <si>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</si>
  <si>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</si>
  <si>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</si>
  <si>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</si>
  <si>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</si>
  <si>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</si>
  <si>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</si>
  <si>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</si>
  <si>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</si>
  <si>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</si>
  <si>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</si>
  <si>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</si>
  <si>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</si>
  <si>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</si>
  <si>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</si>
  <si>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</si>
  <si>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</si>
  <si>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</si>
  <si>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</si>
  <si>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11603000000000140</t>
  </si>
  <si>
    <t>Денежные взыскания (штрафы) за нарушение законодательства о налогах и сборах</t>
  </si>
  <si>
    <t>11603030010000140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</si>
  <si>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</si>
  <si>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</si>
  <si>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</si>
  <si>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</si>
  <si>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</si>
  <si>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</si>
  <si>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</si>
  <si>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</si>
  <si>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</si>
  <si>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11630000010000140</t>
  </si>
  <si>
    <t>Денежные взыскания (штрафы) за правонарушения в области дорожного движения</t>
  </si>
  <si>
    <t>11632000000000140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</si>
  <si>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</si>
  <si>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</si>
  <si>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</si>
  <si>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11633040040000140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</si>
  <si>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</si>
  <si>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</si>
  <si>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</si>
  <si>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</si>
  <si>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</si>
  <si>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11690000000000140</t>
  </si>
  <si>
    <t>Прочие поступления от денежных взысканий (штрафов) и иных сумм в возмещение ущерба</t>
  </si>
  <si>
    <t>11690040040000140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</si>
  <si>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</si>
  <si>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11700000000000000</t>
  </si>
  <si>
    <t>ПРОЧИЕ НЕНАЛОГОВЫЕ ДОХОДЫ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</si>
  <si>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</si>
  <si>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</si>
  <si>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</si>
  <si>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</si>
  <si>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</si>
  <si>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</si>
  <si>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</si>
  <si>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</si>
  <si>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20210000000000151</t>
  </si>
  <si>
    <t>Дотации бюджетам бюджетной системы Российской Федерации</t>
  </si>
  <si>
    <t>20215001000000151</t>
  </si>
  <si>
    <t>Дотации на выравнивание бюджетной обеспеченности</t>
  </si>
  <si>
    <t>20215001040000151</t>
  </si>
  <si>
    <t>Дотации бюджетам городских округов на выравнивание бюджетной обеспеченности</t>
  </si>
  <si>
    <t>20215001042712151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</si>
  <si>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</si>
  <si>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20215002000000151</t>
  </si>
  <si>
    <t>Дотации бюджетам на поддержку мер по обеспечению сбалансированности бюджетов</t>
  </si>
  <si>
    <t>20215002040000151</t>
  </si>
  <si>
    <t>Дотации бюджетам городских округов на поддержку мер по обеспечению сбалансированности бюджетов</t>
  </si>
  <si>
    <t>20220000000000151</t>
  </si>
  <si>
    <t>Субсидии бюджетам бюджетной системы Российской Федерации (межбюджетные субсидии)</t>
  </si>
  <si>
    <t>20225519000000151</t>
  </si>
  <si>
    <t>Субсидия бюджетам на поддержку отрасли культуры</t>
  </si>
  <si>
    <t>20225519040000151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</si>
  <si>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</si>
  <si>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20225555000000151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</si>
  <si>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</si>
  <si>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20225555040000151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</si>
  <si>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</si>
  <si>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20229999000000151</t>
  </si>
  <si>
    <t>Прочие субсидии</t>
  </si>
  <si>
    <t>20229999040000151</t>
  </si>
  <si>
    <t>Прочие субсидии бюджетам городских округов</t>
  </si>
  <si>
    <t>20229999041043151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</si>
  <si>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</si>
  <si>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20229999041044151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</si>
  <si>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</si>
  <si>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20229999047397151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</si>
  <si>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</si>
  <si>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</si>
  <si>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</si>
  <si>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20229999047456151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</si>
  <si>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</si>
  <si>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</si>
  <si>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</si>
  <si>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</si>
  <si>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</si>
  <si>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</si>
  <si>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</si>
  <si>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</si>
  <si>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</si>
  <si>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20229999047555151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</si>
  <si>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</si>
  <si>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20229999047563151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</si>
  <si>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</si>
  <si>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20230000000000151</t>
  </si>
  <si>
    <t>Субвенции бюджетам бюджетной системы Российской Федерации</t>
  </si>
  <si>
    <t>20230024000000151</t>
  </si>
  <si>
    <t>Субвенции местным бюджетам на выполнение передаваемых полномочий субъектов Российской Федерации</t>
  </si>
  <si>
    <t>20230024040000151</t>
  </si>
  <si>
    <t>Субвенции бюджетам городских округов на выполнение передаваемых полномочий субъектов Российской Федерации</t>
  </si>
  <si>
    <t>20230024040151151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</si>
  <si>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</si>
  <si>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</si>
  <si>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</si>
  <si>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20230024047429151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</si>
  <si>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</si>
  <si>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20230024047513151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</si>
  <si>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</si>
  <si>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</si>
  <si>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</si>
  <si>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20230024047518151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</si>
  <si>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</si>
  <si>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20230024047519151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</si>
  <si>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</si>
  <si>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20230024047552151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</si>
  <si>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</si>
  <si>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20230024047554151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</si>
  <si>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</si>
  <si>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</si>
  <si>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</si>
  <si>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</si>
  <si>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</si>
  <si>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</si>
  <si>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</si>
  <si>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20230024047588151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</si>
  <si>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</si>
  <si>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</si>
  <si>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</si>
  <si>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20230029000000151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</si>
  <si>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</si>
  <si>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</si>
  <si>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</si>
  <si>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</si>
  <si>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</si>
  <si>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20235082040000151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</si>
  <si>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</si>
  <si>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</si>
  <si>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</si>
  <si>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</si>
  <si>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</si>
  <si>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20239999000000151</t>
  </si>
  <si>
    <t>Прочие субвенции</t>
  </si>
  <si>
    <t>20239999040000151</t>
  </si>
  <si>
    <t>Прочие субвенции бюджетам городских округов</t>
  </si>
  <si>
    <t>20239999047408151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</si>
  <si>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</si>
  <si>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20239999047409151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</si>
  <si>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</si>
  <si>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20400000000000000</t>
  </si>
  <si>
    <t>БЕЗВОЗМЕЗДНЫЕ ПОСТУПЛЕНИЯ ОТ НЕГОСУДАРСТВЕННЫХ ОРГАНИЗАЦИЙ</t>
  </si>
  <si>
    <t>20404000040000180</t>
  </si>
  <si>
    <t>Безвозмездные поступления от негосударственных организаций в бюджеты городских округов</t>
  </si>
  <si>
    <t>20404020040000180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</si>
  <si>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</si>
  <si>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</si>
  <si>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</si>
  <si>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20704000040000180</t>
  </si>
  <si>
    <t>Прочие безвозмездные поступления в бюджеты городских округов</t>
  </si>
  <si>
    <t>20704050040000180</t>
  </si>
  <si>
    <t>КП - доходы 1кв 2017 года, руб</t>
  </si>
  <si>
    <t>Факт 1 квартала 2017 года,  руб.</t>
  </si>
  <si>
    <t>% исполнения факта 1 квартала к плану 1 квартала 2017 года</t>
  </si>
  <si>
    <t>% исполнения факта 1 квартала к плану на 2017 год</t>
  </si>
  <si>
    <t>ИНФОРМАЦИЯ ОБ ИСПОЛНЕНИИ БЮДЖЕТА ГОРОДА БОРОДИНО ПО ДОХОДАМ ЗА 1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</si>
</sst>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0" fontId="2" fillId="0" borderId="0" xfId="0" applyFont="1" applyBorder="1" applyAlignment="1" applyProtection="1">
      <alignment horizont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164</xdr:row>
      <xdr:rowOff>190500</xdr:rowOff>
    </xdr:from>
    <xdr:to>
      <xdr:col>3</xdr:col>
      <xdr:colOff>542925</xdr:colOff>
      <xdr:row>167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49626320"/>
          <a:ext cx="71977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168</xdr:row>
      <xdr:rowOff>76200</xdr:rowOff>
    </xdr:from>
    <xdr:to>
      <xdr:col>3</xdr:col>
      <xdr:colOff>542925</xdr:colOff>
      <xdr:row>170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50202900"/>
          <a:ext cx="71977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64"/>
  <sheetViews>
    <sheetView showGridLines="0" tabSelected="1" view="pageBreakPreview" zoomScale="60" zoomScaleNormal="100" workbookViewId="0">
      <selection activeCell="B4" sqref="B4"/>
    </sheetView>
  </sheetViews>
  <sheetFormatPr defaultColWidth="9.109375" defaultRowHeight="12.75" customHeight="1" outlineLevelRow="7" x14ac:dyDescent="0.3"/>
  <cols>
    <col min="1" max="1" width="25.6640625" style="2" customWidth="1"/>
    <col min="2" max="2" width="50.6640625" style="2" customWidth="1"/>
    <col min="3" max="3" width="20.5546875" style="2" customWidth="1"/>
    <col min="4" max="4" width="18.5546875" style="2" customWidth="1"/>
    <col min="5" max="5" width="19.88671875" style="2" customWidth="1"/>
    <col min="6" max="8" width="19.44140625" style="2" customWidth="1"/>
    <col min="9" max="9" width="21.5546875" style="2" customWidth="1"/>
    <col min="10" max="10" width="13.109375" style="2" customWidth="1"/>
    <col min="11" max="11" width="16.6640625" style="2" customWidth="1"/>
    <col min="12" max="13" width="9.109375" style="2" customWidth="1"/>
    <col min="14" max="16384" width="9.109375" style="2"/>
  </cols>
  <sheetData>
    <row r="1" spans="1:13" ht="15.6" x14ac:dyDescent="0.3">
      <c r="A1" s="37"/>
      <c r="B1" s="37"/>
      <c r="C1" s="37"/>
      <c r="D1" s="37"/>
      <c r="E1" s="37"/>
      <c r="F1" s="37"/>
      <c r="G1" s="37"/>
      <c r="H1" s="37"/>
      <c r="I1" s="37"/>
      <c r="J1" s="1"/>
      <c r="K1" s="1"/>
      <c r="L1" s="1"/>
      <c r="M1" s="1"/>
    </row>
    <row r="2" spans="1:13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6" x14ac:dyDescent="0.3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.6" x14ac:dyDescent="0.3">
      <c r="A4" s="5"/>
      <c r="B4" s="5"/>
      <c r="C4" s="5"/>
      <c r="D4" s="5"/>
      <c r="E4" s="5"/>
      <c r="F4" s="5"/>
      <c r="G4" s="5"/>
      <c r="H4" s="5"/>
      <c r="I4" s="5"/>
      <c r="J4" s="6"/>
      <c r="K4" s="6"/>
      <c r="L4" s="4"/>
      <c r="M4" s="4"/>
    </row>
    <row r="5" spans="1:13" ht="15.6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7.399999999999999" x14ac:dyDescent="0.3">
      <c r="A6" s="38" t="s">
        <v>307</v>
      </c>
      <c r="B6" s="38"/>
      <c r="C6" s="38"/>
      <c r="D6" s="38"/>
      <c r="E6" s="38"/>
      <c r="F6" s="38"/>
      <c r="G6" s="38"/>
      <c r="H6" s="34"/>
    </row>
    <row r="7" spans="1:13" ht="17.399999999999999" x14ac:dyDescent="0.3">
      <c r="A7" s="39"/>
      <c r="B7" s="39"/>
      <c r="C7" s="39"/>
      <c r="D7" s="39"/>
      <c r="E7" s="39"/>
      <c r="F7" s="39"/>
      <c r="G7" s="40"/>
      <c r="H7" s="7"/>
    </row>
    <row r="8" spans="1:13" ht="17.399999999999999" x14ac:dyDescent="0.3">
      <c r="A8" s="39"/>
      <c r="B8" s="39"/>
      <c r="C8" s="39"/>
      <c r="D8" s="39"/>
      <c r="E8" s="39"/>
      <c r="F8" s="39"/>
      <c r="G8" s="40"/>
      <c r="H8" s="7"/>
    </row>
    <row r="9" spans="1:13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99" customHeight="1" x14ac:dyDescent="0.3">
      <c r="A10" s="8" t="s">
        <v>0</v>
      </c>
      <c r="B10" s="8" t="s">
        <v>1</v>
      </c>
      <c r="C10" s="8" t="s">
        <v>303</v>
      </c>
      <c r="D10" s="8" t="s">
        <v>304</v>
      </c>
      <c r="E10" s="8" t="s">
        <v>305</v>
      </c>
      <c r="F10" s="23" t="s">
        <v>2</v>
      </c>
      <c r="G10" s="8" t="s">
        <v>306</v>
      </c>
      <c r="H10" s="20"/>
    </row>
    <row r="11" spans="1:13" ht="15.6" x14ac:dyDescent="0.3">
      <c r="A11" s="12" t="s">
        <v>4</v>
      </c>
      <c r="B11" s="13" t="s">
        <v>5</v>
      </c>
      <c r="C11" s="14">
        <v>32374521.039999999</v>
      </c>
      <c r="D11" s="14">
        <v>40367042.710000001</v>
      </c>
      <c r="E11" s="14">
        <f>D11/C11*100</f>
        <v>124.687690854561</v>
      </c>
      <c r="F11" s="25">
        <v>160932584.58000001</v>
      </c>
      <c r="G11" s="27">
        <f>D11/F11*100</f>
        <v>25.083200406772459</v>
      </c>
      <c r="H11" s="21">
        <f>H13+H18+H24+H29+H37+H41+H49+H52+H56+H66+H71+H78+H85+H100</f>
        <v>32374521.040000003</v>
      </c>
      <c r="I11" s="21">
        <f>I13+I18+I24+I29+I37+I41+I49+I52+I56+I66+I71+I78+I85+I100</f>
        <v>40367042.710000001</v>
      </c>
      <c r="J11" s="21">
        <f>J13+J18+J24+J29+J37+J41+J49+J52+J56+J66+J71+J78+J85+J100</f>
        <v>4701.4988267802</v>
      </c>
      <c r="K11" s="21">
        <f>K13+K18+K24+K29+K41+K49+K52+K56+K66+K71+K78+K85+K100</f>
        <v>160932584.58000001</v>
      </c>
    </row>
    <row r="12" spans="1:13" ht="15.6" outlineLevel="1" x14ac:dyDescent="0.3">
      <c r="A12" s="12" t="s">
        <v>6</v>
      </c>
      <c r="B12" s="13" t="s">
        <v>7</v>
      </c>
      <c r="C12" s="14">
        <v>19772522.690000001</v>
      </c>
      <c r="D12" s="14">
        <v>23348872.199999999</v>
      </c>
      <c r="E12" s="14">
        <f t="shared" ref="E12:E40" si="0">D12/C12*100</f>
        <v>118.0874720240364</v>
      </c>
      <c r="F12" s="25">
        <v>116638029.69</v>
      </c>
      <c r="G12" s="27">
        <f t="shared" ref="G12:G40" si="1">D12/F12*100</f>
        <v>20.018232699966315</v>
      </c>
    </row>
    <row r="13" spans="1:13" ht="15.6" outlineLevel="2" x14ac:dyDescent="0.3">
      <c r="A13" s="12" t="s">
        <v>8</v>
      </c>
      <c r="B13" s="13" t="s">
        <v>9</v>
      </c>
      <c r="C13" s="14">
        <v>117281.36</v>
      </c>
      <c r="D13" s="14">
        <v>3509470.42</v>
      </c>
      <c r="E13" s="14">
        <f t="shared" si="0"/>
        <v>2992.351401791384</v>
      </c>
      <c r="F13" s="25">
        <v>36662100</v>
      </c>
      <c r="G13" s="27">
        <f t="shared" si="1"/>
        <v>9.5724751719077741</v>
      </c>
      <c r="H13" s="33">
        <f>C15+C16+C17</f>
        <v>117281.36</v>
      </c>
      <c r="I13" s="33">
        <f>D16+D17</f>
        <v>3509470.42</v>
      </c>
      <c r="J13" s="33">
        <f>E16+E17</f>
        <v>0</v>
      </c>
      <c r="K13" s="33">
        <f>F15</f>
        <v>36662100</v>
      </c>
    </row>
    <row r="14" spans="1:13" ht="46.8" outlineLevel="3" x14ac:dyDescent="0.3">
      <c r="A14" s="12" t="s">
        <v>10</v>
      </c>
      <c r="B14" s="13" t="s">
        <v>11</v>
      </c>
      <c r="C14" s="14">
        <v>117281.36</v>
      </c>
      <c r="D14" s="14">
        <v>3509470.42</v>
      </c>
      <c r="E14" s="14">
        <f t="shared" si="0"/>
        <v>2992.351401791384</v>
      </c>
      <c r="F14" s="25">
        <v>36662100</v>
      </c>
      <c r="G14" s="27">
        <f t="shared" si="1"/>
        <v>9.5724751719077741</v>
      </c>
      <c r="H14" s="21"/>
    </row>
    <row r="15" spans="1:13" ht="62.4" outlineLevel="4" x14ac:dyDescent="0.3">
      <c r="A15" s="29" t="s">
        <v>12</v>
      </c>
      <c r="B15" s="30" t="s">
        <v>13</v>
      </c>
      <c r="C15" s="31">
        <v>117281.36</v>
      </c>
      <c r="D15" s="31">
        <v>3509470.42</v>
      </c>
      <c r="E15" s="31">
        <f t="shared" si="0"/>
        <v>2992.351401791384</v>
      </c>
      <c r="F15" s="32">
        <v>36662100</v>
      </c>
      <c r="G15" s="28">
        <f t="shared" si="1"/>
        <v>9.5724751719077741</v>
      </c>
      <c r="H15" s="22"/>
    </row>
    <row r="16" spans="1:13" ht="93.6" outlineLevel="7" x14ac:dyDescent="0.3">
      <c r="A16" s="15" t="s">
        <v>14</v>
      </c>
      <c r="B16" s="16" t="s">
        <v>15</v>
      </c>
      <c r="C16" s="17">
        <v>0</v>
      </c>
      <c r="D16" s="17">
        <v>3509444.27</v>
      </c>
      <c r="E16" s="31">
        <v>0</v>
      </c>
      <c r="F16" s="26">
        <v>0</v>
      </c>
      <c r="G16" s="28">
        <v>0</v>
      </c>
      <c r="H16" s="22"/>
    </row>
    <row r="17" spans="1:11" ht="93.6" outlineLevel="7" x14ac:dyDescent="0.3">
      <c r="A17" s="15" t="s">
        <v>16</v>
      </c>
      <c r="B17" s="16" t="s">
        <v>17</v>
      </c>
      <c r="C17" s="17">
        <v>0</v>
      </c>
      <c r="D17" s="17">
        <v>26.15</v>
      </c>
      <c r="E17" s="31">
        <v>0</v>
      </c>
      <c r="F17" s="26">
        <v>0</v>
      </c>
      <c r="G17" s="28">
        <v>0</v>
      </c>
      <c r="H17" s="22"/>
    </row>
    <row r="18" spans="1:11" ht="15.6" outlineLevel="2" x14ac:dyDescent="0.3">
      <c r="A18" s="12" t="s">
        <v>18</v>
      </c>
      <c r="B18" s="13" t="s">
        <v>19</v>
      </c>
      <c r="C18" s="14">
        <v>19655241.329999998</v>
      </c>
      <c r="D18" s="14">
        <v>19839401.780000001</v>
      </c>
      <c r="E18" s="14">
        <f t="shared" si="0"/>
        <v>100.93695339023346</v>
      </c>
      <c r="F18" s="25">
        <v>79975929.689999998</v>
      </c>
      <c r="G18" s="27">
        <f t="shared" si="1"/>
        <v>24.806716041815108</v>
      </c>
      <c r="H18" s="21">
        <f>C19+C20+C21+C22</f>
        <v>19655241.330000002</v>
      </c>
      <c r="I18" s="21">
        <f>D19+D20+D21+D22</f>
        <v>19839401.779999997</v>
      </c>
      <c r="J18" s="21">
        <f t="shared" ref="J18:K18" si="2">E19+E20+E21+E22</f>
        <v>253.2280132056639</v>
      </c>
      <c r="K18" s="21">
        <f t="shared" si="2"/>
        <v>79975929.690000013</v>
      </c>
    </row>
    <row r="19" spans="1:11" ht="93.6" outlineLevel="3" x14ac:dyDescent="0.3">
      <c r="A19" s="29" t="s">
        <v>20</v>
      </c>
      <c r="B19" s="30" t="s">
        <v>21</v>
      </c>
      <c r="C19" s="31">
        <v>19538070.280000001</v>
      </c>
      <c r="D19" s="31">
        <v>19781685.809999999</v>
      </c>
      <c r="E19" s="31">
        <f t="shared" si="0"/>
        <v>101.24687610653838</v>
      </c>
      <c r="F19" s="32">
        <v>79336122.25</v>
      </c>
      <c r="G19" s="28">
        <f t="shared" si="1"/>
        <v>24.934021538971802</v>
      </c>
      <c r="H19" s="21"/>
    </row>
    <row r="20" spans="1:11" ht="140.4" outlineLevel="3" x14ac:dyDescent="0.3">
      <c r="A20" s="29" t="s">
        <v>22</v>
      </c>
      <c r="B20" s="35" t="s">
        <v>23</v>
      </c>
      <c r="C20" s="31">
        <v>58246</v>
      </c>
      <c r="D20" s="31">
        <v>10674</v>
      </c>
      <c r="E20" s="31">
        <f t="shared" si="0"/>
        <v>18.325721937987158</v>
      </c>
      <c r="F20" s="32">
        <v>261521.29</v>
      </c>
      <c r="G20" s="28">
        <f t="shared" si="1"/>
        <v>4.0815032688160873</v>
      </c>
      <c r="H20" s="21"/>
    </row>
    <row r="21" spans="1:11" ht="62.4" outlineLevel="3" x14ac:dyDescent="0.3">
      <c r="A21" s="29" t="s">
        <v>24</v>
      </c>
      <c r="B21" s="30" t="s">
        <v>25</v>
      </c>
      <c r="C21" s="31">
        <v>46695.55</v>
      </c>
      <c r="D21" s="31">
        <v>41588.57</v>
      </c>
      <c r="E21" s="31">
        <f t="shared" si="0"/>
        <v>89.063240501503884</v>
      </c>
      <c r="F21" s="32">
        <v>311106.37</v>
      </c>
      <c r="G21" s="28">
        <f t="shared" si="1"/>
        <v>13.367958360994022</v>
      </c>
      <c r="H21" s="21"/>
    </row>
    <row r="22" spans="1:11" ht="109.2" outlineLevel="3" x14ac:dyDescent="0.3">
      <c r="A22" s="29" t="s">
        <v>26</v>
      </c>
      <c r="B22" s="35" t="s">
        <v>27</v>
      </c>
      <c r="C22" s="31">
        <v>12229.5</v>
      </c>
      <c r="D22" s="31">
        <v>5453.4</v>
      </c>
      <c r="E22" s="31">
        <f t="shared" si="0"/>
        <v>44.592174659634487</v>
      </c>
      <c r="F22" s="32">
        <v>67179.78</v>
      </c>
      <c r="G22" s="28">
        <f t="shared" si="1"/>
        <v>8.1176211056362497</v>
      </c>
      <c r="H22" s="21"/>
    </row>
    <row r="23" spans="1:11" ht="46.8" outlineLevel="1" x14ac:dyDescent="0.3">
      <c r="A23" s="12" t="s">
        <v>28</v>
      </c>
      <c r="B23" s="13" t="s">
        <v>29</v>
      </c>
      <c r="C23" s="14">
        <v>87175.48</v>
      </c>
      <c r="D23" s="14">
        <v>101184.36</v>
      </c>
      <c r="E23" s="14">
        <f t="shared" si="0"/>
        <v>116.06974805300759</v>
      </c>
      <c r="F23" s="25">
        <v>483700</v>
      </c>
      <c r="G23" s="27">
        <f t="shared" si="1"/>
        <v>20.918825718420507</v>
      </c>
      <c r="H23" s="21"/>
    </row>
    <row r="24" spans="1:11" ht="46.8" outlineLevel="2" x14ac:dyDescent="0.3">
      <c r="A24" s="12" t="s">
        <v>30</v>
      </c>
      <c r="B24" s="13" t="s">
        <v>31</v>
      </c>
      <c r="C24" s="14">
        <v>87175.48</v>
      </c>
      <c r="D24" s="14">
        <v>101184.36</v>
      </c>
      <c r="E24" s="14">
        <f t="shared" si="0"/>
        <v>116.06974805300759</v>
      </c>
      <c r="F24" s="25">
        <v>483700</v>
      </c>
      <c r="G24" s="27">
        <f t="shared" si="1"/>
        <v>20.918825718420507</v>
      </c>
      <c r="H24" s="21">
        <f>C25+C26+C27+C28</f>
        <v>87175.48</v>
      </c>
      <c r="I24" s="21">
        <f>D25+D26+D27+D28</f>
        <v>101184.35999999999</v>
      </c>
      <c r="J24" s="21">
        <f>E25+E26+E27+E28</f>
        <v>391.27382727595136</v>
      </c>
      <c r="K24" s="21">
        <f>F25+F26+F27+F28</f>
        <v>483700</v>
      </c>
    </row>
    <row r="25" spans="1:11" ht="93.6" outlineLevel="3" x14ac:dyDescent="0.3">
      <c r="A25" s="29" t="s">
        <v>32</v>
      </c>
      <c r="B25" s="30" t="s">
        <v>33</v>
      </c>
      <c r="C25" s="31">
        <v>40828.120000000003</v>
      </c>
      <c r="D25" s="31">
        <v>37631.1</v>
      </c>
      <c r="E25" s="31">
        <f t="shared" si="0"/>
        <v>92.169563526314704</v>
      </c>
      <c r="F25" s="32">
        <v>193100</v>
      </c>
      <c r="G25" s="28">
        <f t="shared" si="1"/>
        <v>19.487881926462972</v>
      </c>
      <c r="H25" s="21"/>
    </row>
    <row r="26" spans="1:11" ht="109.2" outlineLevel="7" x14ac:dyDescent="0.3">
      <c r="A26" s="15" t="s">
        <v>34</v>
      </c>
      <c r="B26" s="19" t="s">
        <v>35</v>
      </c>
      <c r="C26" s="17">
        <v>513.20000000000005</v>
      </c>
      <c r="D26" s="17">
        <v>376.11</v>
      </c>
      <c r="E26" s="14">
        <f t="shared" si="0"/>
        <v>73.287217459080281</v>
      </c>
      <c r="F26" s="26">
        <v>2600</v>
      </c>
      <c r="G26" s="27">
        <f t="shared" si="1"/>
        <v>14.465769230769233</v>
      </c>
      <c r="H26" s="21"/>
    </row>
    <row r="27" spans="1:11" ht="93.6" outlineLevel="7" x14ac:dyDescent="0.3">
      <c r="A27" s="15" t="s">
        <v>36</v>
      </c>
      <c r="B27" s="16" t="s">
        <v>37</v>
      </c>
      <c r="C27" s="17">
        <v>53175.12</v>
      </c>
      <c r="D27" s="17">
        <v>70079.62</v>
      </c>
      <c r="E27" s="14">
        <f t="shared" si="0"/>
        <v>131.79024325662076</v>
      </c>
      <c r="F27" s="26">
        <v>329400</v>
      </c>
      <c r="G27" s="27">
        <f t="shared" si="1"/>
        <v>21.274930176077717</v>
      </c>
      <c r="H27" s="21"/>
    </row>
    <row r="28" spans="1:11" ht="93.6" outlineLevel="7" x14ac:dyDescent="0.3">
      <c r="A28" s="15" t="s">
        <v>38</v>
      </c>
      <c r="B28" s="16" t="s">
        <v>39</v>
      </c>
      <c r="C28" s="17">
        <v>-7340.96</v>
      </c>
      <c r="D28" s="17">
        <v>-6902.47</v>
      </c>
      <c r="E28" s="14">
        <f t="shared" si="0"/>
        <v>94.026803033935622</v>
      </c>
      <c r="F28" s="26">
        <v>-41400</v>
      </c>
      <c r="G28" s="27">
        <f t="shared" si="1"/>
        <v>16.672632850241548</v>
      </c>
      <c r="H28" s="21"/>
    </row>
    <row r="29" spans="1:11" ht="15.6" outlineLevel="1" x14ac:dyDescent="0.3">
      <c r="A29" s="12" t="s">
        <v>40</v>
      </c>
      <c r="B29" s="13" t="s">
        <v>41</v>
      </c>
      <c r="C29" s="14">
        <v>1702091.24</v>
      </c>
      <c r="D29" s="14">
        <v>1381792.35</v>
      </c>
      <c r="E29" s="14">
        <f t="shared" si="0"/>
        <v>81.182037573966966</v>
      </c>
      <c r="F29" s="25">
        <v>7031564.5700000003</v>
      </c>
      <c r="G29" s="27">
        <f t="shared" si="1"/>
        <v>19.651278691166169</v>
      </c>
      <c r="H29" s="21">
        <f>H30+H37+H39</f>
        <v>1702091.24</v>
      </c>
      <c r="I29" s="21">
        <f>I30+I37+I39</f>
        <v>1381792.3499999999</v>
      </c>
      <c r="J29" s="21">
        <f>J30+J37+J39</f>
        <v>135.25208938659239</v>
      </c>
      <c r="K29" s="21">
        <f>K30+K37+K39</f>
        <v>7031564.5699999994</v>
      </c>
    </row>
    <row r="30" spans="1:11" ht="31.2" outlineLevel="2" x14ac:dyDescent="0.3">
      <c r="A30" s="12" t="s">
        <v>42</v>
      </c>
      <c r="B30" s="13" t="s">
        <v>43</v>
      </c>
      <c r="C30" s="14">
        <v>1681410.24</v>
      </c>
      <c r="D30" s="14">
        <v>1370609.35</v>
      </c>
      <c r="E30" s="14">
        <f t="shared" si="0"/>
        <v>81.51546347190083</v>
      </c>
      <c r="F30" s="25">
        <v>6961663.9699999997</v>
      </c>
      <c r="G30" s="27">
        <f t="shared" si="1"/>
        <v>19.687956153965303</v>
      </c>
      <c r="H30" s="33">
        <f>H31</f>
        <v>1681410.24</v>
      </c>
      <c r="I30" s="33">
        <f>I31+D35</f>
        <v>1370609.3499999999</v>
      </c>
      <c r="J30" s="33">
        <f>J31+E35</f>
        <v>81.178301852140493</v>
      </c>
      <c r="K30" s="33">
        <f>K31+F35</f>
        <v>6961663.9699999997</v>
      </c>
    </row>
    <row r="31" spans="1:11" ht="31.2" outlineLevel="3" x14ac:dyDescent="0.3">
      <c r="A31" s="29" t="s">
        <v>44</v>
      </c>
      <c r="B31" s="30" t="s">
        <v>43</v>
      </c>
      <c r="C31" s="31">
        <v>1681410.24</v>
      </c>
      <c r="D31" s="31">
        <v>1372215.85</v>
      </c>
      <c r="E31" s="31">
        <f t="shared" si="0"/>
        <v>81.611008268868403</v>
      </c>
      <c r="F31" s="32">
        <v>6961663.9699999997</v>
      </c>
      <c r="G31" s="28">
        <f t="shared" si="1"/>
        <v>19.711032533505062</v>
      </c>
      <c r="H31" s="22">
        <f>C31</f>
        <v>1681410.24</v>
      </c>
      <c r="I31" s="36">
        <f>D32+D33+D34</f>
        <v>1372215.8499999999</v>
      </c>
      <c r="J31" s="36">
        <f>E32+E33+E34</f>
        <v>81.178301852140493</v>
      </c>
      <c r="K31" s="36">
        <f>F32+F33+F34</f>
        <v>6961663.9699999997</v>
      </c>
    </row>
    <row r="32" spans="1:11" ht="62.4" outlineLevel="7" x14ac:dyDescent="0.3">
      <c r="A32" s="15" t="s">
        <v>45</v>
      </c>
      <c r="B32" s="16" t="s">
        <v>46</v>
      </c>
      <c r="C32" s="17">
        <v>1681410.24</v>
      </c>
      <c r="D32" s="17">
        <v>1364940.28</v>
      </c>
      <c r="E32" s="31">
        <f t="shared" si="0"/>
        <v>81.178301852140493</v>
      </c>
      <c r="F32" s="26">
        <v>6961663.9699999997</v>
      </c>
      <c r="G32" s="28">
        <f t="shared" si="1"/>
        <v>19.606523467406024</v>
      </c>
      <c r="H32" s="21"/>
    </row>
    <row r="33" spans="1:11" ht="46.8" outlineLevel="4" x14ac:dyDescent="0.3">
      <c r="A33" s="29" t="s">
        <v>47</v>
      </c>
      <c r="B33" s="30" t="s">
        <v>48</v>
      </c>
      <c r="C33" s="31">
        <v>0</v>
      </c>
      <c r="D33" s="31">
        <v>4563.18</v>
      </c>
      <c r="E33" s="31">
        <v>0</v>
      </c>
      <c r="F33" s="32">
        <v>0</v>
      </c>
      <c r="G33" s="28">
        <v>0</v>
      </c>
      <c r="H33" s="21"/>
    </row>
    <row r="34" spans="1:11" ht="62.4" outlineLevel="7" x14ac:dyDescent="0.3">
      <c r="A34" s="15" t="s">
        <v>49</v>
      </c>
      <c r="B34" s="16" t="s">
        <v>50</v>
      </c>
      <c r="C34" s="17">
        <v>0</v>
      </c>
      <c r="D34" s="17">
        <v>2712.39</v>
      </c>
      <c r="E34" s="31">
        <v>0</v>
      </c>
      <c r="F34" s="26">
        <v>0</v>
      </c>
      <c r="G34" s="28">
        <v>0</v>
      </c>
      <c r="H34" s="21"/>
    </row>
    <row r="35" spans="1:11" ht="46.8" outlineLevel="3" x14ac:dyDescent="0.3">
      <c r="A35" s="29" t="s">
        <v>51</v>
      </c>
      <c r="B35" s="30" t="s">
        <v>52</v>
      </c>
      <c r="C35" s="31">
        <v>0</v>
      </c>
      <c r="D35" s="31">
        <v>-1606.5</v>
      </c>
      <c r="E35" s="31">
        <v>0</v>
      </c>
      <c r="F35" s="32">
        <v>0</v>
      </c>
      <c r="G35" s="28">
        <v>0</v>
      </c>
      <c r="H35" s="21"/>
    </row>
    <row r="36" spans="1:11" ht="93.6" outlineLevel="7" x14ac:dyDescent="0.3">
      <c r="A36" s="15" t="s">
        <v>53</v>
      </c>
      <c r="B36" s="16" t="s">
        <v>54</v>
      </c>
      <c r="C36" s="17">
        <v>0</v>
      </c>
      <c r="D36" s="17">
        <v>-1606.5</v>
      </c>
      <c r="E36" s="31">
        <v>0</v>
      </c>
      <c r="F36" s="26">
        <v>0</v>
      </c>
      <c r="G36" s="28">
        <v>0</v>
      </c>
      <c r="H36" s="21"/>
    </row>
    <row r="37" spans="1:11" ht="15.6" outlineLevel="2" x14ac:dyDescent="0.3">
      <c r="A37" s="12" t="s">
        <v>55</v>
      </c>
      <c r="B37" s="13" t="s">
        <v>56</v>
      </c>
      <c r="C37" s="14">
        <v>0</v>
      </c>
      <c r="D37" s="14">
        <v>0</v>
      </c>
      <c r="E37" s="14">
        <v>0</v>
      </c>
      <c r="F37" s="25">
        <v>5869.1</v>
      </c>
      <c r="G37" s="27">
        <f t="shared" si="1"/>
        <v>0</v>
      </c>
      <c r="H37" s="21">
        <f>C38</f>
        <v>0</v>
      </c>
      <c r="I37" s="21">
        <f>D38</f>
        <v>0</v>
      </c>
      <c r="J37" s="21">
        <f>E38</f>
        <v>0</v>
      </c>
      <c r="K37" s="21">
        <f>F38</f>
        <v>5869.1</v>
      </c>
    </row>
    <row r="38" spans="1:11" ht="15.6" outlineLevel="3" x14ac:dyDescent="0.3">
      <c r="A38" s="29" t="s">
        <v>57</v>
      </c>
      <c r="B38" s="30" t="s">
        <v>56</v>
      </c>
      <c r="C38" s="31">
        <v>0</v>
      </c>
      <c r="D38" s="31">
        <v>0</v>
      </c>
      <c r="E38" s="31">
        <v>0</v>
      </c>
      <c r="F38" s="32">
        <v>5869.1</v>
      </c>
      <c r="G38" s="28">
        <f t="shared" si="1"/>
        <v>0</v>
      </c>
      <c r="H38" s="21"/>
    </row>
    <row r="39" spans="1:11" ht="31.2" outlineLevel="2" x14ac:dyDescent="0.3">
      <c r="A39" s="12" t="s">
        <v>58</v>
      </c>
      <c r="B39" s="13" t="s">
        <v>59</v>
      </c>
      <c r="C39" s="14">
        <v>20681</v>
      </c>
      <c r="D39" s="14">
        <v>11183</v>
      </c>
      <c r="E39" s="14">
        <f t="shared" si="0"/>
        <v>54.07378753445191</v>
      </c>
      <c r="F39" s="25">
        <v>64031.5</v>
      </c>
      <c r="G39" s="27">
        <f t="shared" si="1"/>
        <v>17.464841523312742</v>
      </c>
      <c r="H39" s="21">
        <f>C40</f>
        <v>20681</v>
      </c>
      <c r="I39" s="21">
        <f>D40</f>
        <v>11183</v>
      </c>
      <c r="J39" s="21">
        <f>E40</f>
        <v>54.07378753445191</v>
      </c>
      <c r="K39" s="21">
        <f>F40</f>
        <v>64031.5</v>
      </c>
    </row>
    <row r="40" spans="1:11" ht="46.8" outlineLevel="3" x14ac:dyDescent="0.3">
      <c r="A40" s="29" t="s">
        <v>60</v>
      </c>
      <c r="B40" s="30" t="s">
        <v>61</v>
      </c>
      <c r="C40" s="31">
        <v>20681</v>
      </c>
      <c r="D40" s="31">
        <v>11183</v>
      </c>
      <c r="E40" s="31">
        <f t="shared" si="0"/>
        <v>54.07378753445191</v>
      </c>
      <c r="F40" s="32">
        <v>64031.5</v>
      </c>
      <c r="G40" s="28">
        <f t="shared" si="1"/>
        <v>17.464841523312742</v>
      </c>
      <c r="H40" s="21"/>
    </row>
    <row r="41" spans="1:11" ht="15.6" outlineLevel="1" x14ac:dyDescent="0.3">
      <c r="A41" s="12" t="s">
        <v>62</v>
      </c>
      <c r="B41" s="13" t="s">
        <v>63</v>
      </c>
      <c r="C41" s="14">
        <v>3027027.09</v>
      </c>
      <c r="D41" s="14">
        <v>1775170.43</v>
      </c>
      <c r="E41" s="14">
        <f t="shared" ref="E41:E70" si="3">D41/C41*100</f>
        <v>58.644021913923474</v>
      </c>
      <c r="F41" s="25">
        <v>9979965.2899999991</v>
      </c>
      <c r="G41" s="27">
        <f t="shared" ref="G41:G70" si="4">D41/F41*100</f>
        <v>17.78734072130225</v>
      </c>
      <c r="H41" s="21">
        <f>H42+H44</f>
        <v>3027027.0900000003</v>
      </c>
      <c r="I41" s="21">
        <f>I42+I44</f>
        <v>1775170.43</v>
      </c>
      <c r="J41" s="21">
        <f>J42+J44</f>
        <v>413.1895867347481</v>
      </c>
      <c r="K41" s="21">
        <f>K42+K44</f>
        <v>9979965.290000001</v>
      </c>
    </row>
    <row r="42" spans="1:11" ht="15.6" outlineLevel="2" x14ac:dyDescent="0.3">
      <c r="A42" s="12" t="s">
        <v>64</v>
      </c>
      <c r="B42" s="13" t="s">
        <v>65</v>
      </c>
      <c r="C42" s="14">
        <v>59530.62</v>
      </c>
      <c r="D42" s="14">
        <v>126950.8</v>
      </c>
      <c r="E42" s="14">
        <f t="shared" si="3"/>
        <v>213.25294445110768</v>
      </c>
      <c r="F42" s="25">
        <v>1727331.93</v>
      </c>
      <c r="G42" s="27">
        <f t="shared" si="4"/>
        <v>7.3495312507770292</v>
      </c>
      <c r="H42" s="21">
        <f>C43</f>
        <v>59530.62</v>
      </c>
      <c r="I42" s="21">
        <f>D43</f>
        <v>126950.8</v>
      </c>
      <c r="J42" s="21">
        <f>E43</f>
        <v>213.25294445110768</v>
      </c>
      <c r="K42" s="21">
        <f>F43</f>
        <v>1727331.93</v>
      </c>
    </row>
    <row r="43" spans="1:11" ht="62.4" outlineLevel="3" x14ac:dyDescent="0.3">
      <c r="A43" s="29" t="s">
        <v>66</v>
      </c>
      <c r="B43" s="30" t="s">
        <v>67</v>
      </c>
      <c r="C43" s="31">
        <v>59530.62</v>
      </c>
      <c r="D43" s="31">
        <v>126950.8</v>
      </c>
      <c r="E43" s="31">
        <f t="shared" si="3"/>
        <v>213.25294445110768</v>
      </c>
      <c r="F43" s="32">
        <v>1727331.93</v>
      </c>
      <c r="G43" s="28">
        <f t="shared" si="4"/>
        <v>7.3495312507770292</v>
      </c>
      <c r="H43" s="21"/>
    </row>
    <row r="44" spans="1:11" ht="15.6" outlineLevel="2" x14ac:dyDescent="0.3">
      <c r="A44" s="12" t="s">
        <v>68</v>
      </c>
      <c r="B44" s="13" t="s">
        <v>69</v>
      </c>
      <c r="C44" s="14">
        <v>2967496.47</v>
      </c>
      <c r="D44" s="14">
        <v>1648219.63</v>
      </c>
      <c r="E44" s="14">
        <f t="shared" si="3"/>
        <v>55.542429339435742</v>
      </c>
      <c r="F44" s="25">
        <v>8252633.3600000003</v>
      </c>
      <c r="G44" s="27">
        <f t="shared" si="4"/>
        <v>19.972044777716867</v>
      </c>
      <c r="H44" s="21">
        <f>H45+H47</f>
        <v>2967496.47</v>
      </c>
      <c r="I44" s="21">
        <f>I45+I47</f>
        <v>1648219.63</v>
      </c>
      <c r="J44" s="21">
        <f>J45+J47</f>
        <v>199.93664228364045</v>
      </c>
      <c r="K44" s="21">
        <f>K45+K47</f>
        <v>8252633.3600000003</v>
      </c>
    </row>
    <row r="45" spans="1:11" ht="15.6" outlineLevel="3" x14ac:dyDescent="0.3">
      <c r="A45" s="29" t="s">
        <v>70</v>
      </c>
      <c r="B45" s="30" t="s">
        <v>71</v>
      </c>
      <c r="C45" s="31">
        <v>2903064.39</v>
      </c>
      <c r="D45" s="31">
        <v>1553883.98</v>
      </c>
      <c r="E45" s="31">
        <f t="shared" si="3"/>
        <v>53.525646394636119</v>
      </c>
      <c r="F45" s="32">
        <v>6462423.04</v>
      </c>
      <c r="G45" s="28">
        <f t="shared" si="4"/>
        <v>24.04491272672858</v>
      </c>
      <c r="H45" s="21">
        <f>C46</f>
        <v>2903064.39</v>
      </c>
      <c r="I45" s="21">
        <f>D46</f>
        <v>1553883.98</v>
      </c>
      <c r="J45" s="21">
        <f>E46</f>
        <v>53.525646394636119</v>
      </c>
      <c r="K45" s="21">
        <f>F46</f>
        <v>6462423.04</v>
      </c>
    </row>
    <row r="46" spans="1:11" ht="46.8" outlineLevel="4" x14ac:dyDescent="0.3">
      <c r="A46" s="29" t="s">
        <v>72</v>
      </c>
      <c r="B46" s="30" t="s">
        <v>73</v>
      </c>
      <c r="C46" s="31">
        <v>2903064.39</v>
      </c>
      <c r="D46" s="31">
        <v>1553883.98</v>
      </c>
      <c r="E46" s="31">
        <f t="shared" si="3"/>
        <v>53.525646394636119</v>
      </c>
      <c r="F46" s="32">
        <v>6462423.04</v>
      </c>
      <c r="G46" s="28">
        <f t="shared" si="4"/>
        <v>24.04491272672858</v>
      </c>
      <c r="H46" s="21"/>
    </row>
    <row r="47" spans="1:11" ht="15.6" outlineLevel="3" x14ac:dyDescent="0.3">
      <c r="A47" s="12" t="s">
        <v>74</v>
      </c>
      <c r="B47" s="13" t="s">
        <v>75</v>
      </c>
      <c r="C47" s="14">
        <v>64432.08</v>
      </c>
      <c r="D47" s="14">
        <v>94335.65</v>
      </c>
      <c r="E47" s="14">
        <f t="shared" si="3"/>
        <v>146.41099588900434</v>
      </c>
      <c r="F47" s="25">
        <v>1790210.32</v>
      </c>
      <c r="G47" s="27">
        <f t="shared" si="4"/>
        <v>5.2695288897675434</v>
      </c>
      <c r="H47" s="21">
        <f>C48</f>
        <v>64432.08</v>
      </c>
      <c r="I47" s="21">
        <f>D48</f>
        <v>94335.65</v>
      </c>
      <c r="J47" s="21">
        <f>E48</f>
        <v>146.41099588900434</v>
      </c>
      <c r="K47" s="21">
        <f>F48</f>
        <v>1790210.32</v>
      </c>
    </row>
    <row r="48" spans="1:11" ht="46.8" outlineLevel="4" x14ac:dyDescent="0.3">
      <c r="A48" s="29" t="s">
        <v>76</v>
      </c>
      <c r="B48" s="30" t="s">
        <v>77</v>
      </c>
      <c r="C48" s="31">
        <v>64432.08</v>
      </c>
      <c r="D48" s="31">
        <v>94335.65</v>
      </c>
      <c r="E48" s="31">
        <f t="shared" si="3"/>
        <v>146.41099588900434</v>
      </c>
      <c r="F48" s="32">
        <v>1790210.32</v>
      </c>
      <c r="G48" s="28">
        <f t="shared" si="4"/>
        <v>5.2695288897675434</v>
      </c>
      <c r="H48" s="21"/>
    </row>
    <row r="49" spans="1:11" ht="15.6" outlineLevel="1" x14ac:dyDescent="0.3">
      <c r="A49" s="12" t="s">
        <v>78</v>
      </c>
      <c r="B49" s="13" t="s">
        <v>79</v>
      </c>
      <c r="C49" s="14">
        <v>486855.3</v>
      </c>
      <c r="D49" s="14">
        <v>379937.42</v>
      </c>
      <c r="E49" s="14">
        <f t="shared" si="3"/>
        <v>78.039084713671585</v>
      </c>
      <c r="F49" s="25">
        <v>2724068.5</v>
      </c>
      <c r="G49" s="27">
        <f t="shared" si="4"/>
        <v>13.947425330897515</v>
      </c>
      <c r="H49" s="21">
        <f>C51</f>
        <v>486855.3</v>
      </c>
      <c r="I49" s="21">
        <f>D51</f>
        <v>379937.42</v>
      </c>
      <c r="J49" s="21">
        <f>E51</f>
        <v>78.039084713671585</v>
      </c>
      <c r="K49" s="21">
        <f>F51</f>
        <v>2724068.5</v>
      </c>
    </row>
    <row r="50" spans="1:11" ht="46.8" outlineLevel="2" x14ac:dyDescent="0.3">
      <c r="A50" s="29" t="s">
        <v>80</v>
      </c>
      <c r="B50" s="30" t="s">
        <v>81</v>
      </c>
      <c r="C50" s="31">
        <v>486855.3</v>
      </c>
      <c r="D50" s="31">
        <v>379937.42</v>
      </c>
      <c r="E50" s="31">
        <f t="shared" si="3"/>
        <v>78.039084713671585</v>
      </c>
      <c r="F50" s="32">
        <v>2724068.5</v>
      </c>
      <c r="G50" s="28">
        <f t="shared" si="4"/>
        <v>13.947425330897515</v>
      </c>
      <c r="H50" s="21"/>
    </row>
    <row r="51" spans="1:11" ht="62.4" outlineLevel="3" x14ac:dyDescent="0.3">
      <c r="A51" s="29" t="s">
        <v>82</v>
      </c>
      <c r="B51" s="30" t="s">
        <v>83</v>
      </c>
      <c r="C51" s="31">
        <v>486855.3</v>
      </c>
      <c r="D51" s="31">
        <v>379937.42</v>
      </c>
      <c r="E51" s="31">
        <f t="shared" si="3"/>
        <v>78.039084713671585</v>
      </c>
      <c r="F51" s="32">
        <v>2724068.5</v>
      </c>
      <c r="G51" s="28">
        <f t="shared" si="4"/>
        <v>13.947425330897515</v>
      </c>
      <c r="H51" s="21"/>
    </row>
    <row r="52" spans="1:11" ht="46.8" outlineLevel="1" x14ac:dyDescent="0.3">
      <c r="A52" s="12" t="s">
        <v>84</v>
      </c>
      <c r="B52" s="13" t="s">
        <v>85</v>
      </c>
      <c r="C52" s="14">
        <v>575.05999999999995</v>
      </c>
      <c r="D52" s="14">
        <v>0</v>
      </c>
      <c r="E52" s="14">
        <f t="shared" si="3"/>
        <v>0</v>
      </c>
      <c r="F52" s="25">
        <v>2300</v>
      </c>
      <c r="G52" s="27">
        <f t="shared" si="4"/>
        <v>0</v>
      </c>
      <c r="H52" s="21">
        <f>C53</f>
        <v>575.05999999999995</v>
      </c>
      <c r="I52" s="21">
        <f>D53</f>
        <v>0</v>
      </c>
      <c r="J52" s="21">
        <f>E53</f>
        <v>0</v>
      </c>
      <c r="K52" s="21">
        <f>F53</f>
        <v>2300</v>
      </c>
    </row>
    <row r="53" spans="1:11" ht="15.6" outlineLevel="2" x14ac:dyDescent="0.3">
      <c r="A53" s="12" t="s">
        <v>86</v>
      </c>
      <c r="B53" s="13" t="s">
        <v>87</v>
      </c>
      <c r="C53" s="14">
        <v>575.05999999999995</v>
      </c>
      <c r="D53" s="14">
        <v>0</v>
      </c>
      <c r="E53" s="14">
        <f t="shared" si="3"/>
        <v>0</v>
      </c>
      <c r="F53" s="25">
        <v>2300</v>
      </c>
      <c r="G53" s="27">
        <f t="shared" si="4"/>
        <v>0</v>
      </c>
      <c r="H53" s="21"/>
    </row>
    <row r="54" spans="1:11" ht="31.2" outlineLevel="3" x14ac:dyDescent="0.3">
      <c r="A54" s="29" t="s">
        <v>88</v>
      </c>
      <c r="B54" s="30" t="s">
        <v>89</v>
      </c>
      <c r="C54" s="31">
        <v>575.05999999999995</v>
      </c>
      <c r="D54" s="31">
        <v>0</v>
      </c>
      <c r="E54" s="31">
        <f t="shared" si="3"/>
        <v>0</v>
      </c>
      <c r="F54" s="32">
        <v>2300</v>
      </c>
      <c r="G54" s="28">
        <f t="shared" si="4"/>
        <v>0</v>
      </c>
      <c r="H54" s="21"/>
    </row>
    <row r="55" spans="1:11" ht="46.8" outlineLevel="4" x14ac:dyDescent="0.3">
      <c r="A55" s="29" t="s">
        <v>90</v>
      </c>
      <c r="B55" s="30" t="s">
        <v>91</v>
      </c>
      <c r="C55" s="31">
        <v>575.05999999999995</v>
      </c>
      <c r="D55" s="31">
        <v>0</v>
      </c>
      <c r="E55" s="31">
        <f t="shared" si="3"/>
        <v>0</v>
      </c>
      <c r="F55" s="32">
        <v>2300</v>
      </c>
      <c r="G55" s="28">
        <f t="shared" si="4"/>
        <v>0</v>
      </c>
      <c r="H55" s="21"/>
    </row>
    <row r="56" spans="1:11" ht="62.4" outlineLevel="1" x14ac:dyDescent="0.3">
      <c r="A56" s="12" t="s">
        <v>92</v>
      </c>
      <c r="B56" s="13" t="s">
        <v>93</v>
      </c>
      <c r="C56" s="14">
        <v>2198700</v>
      </c>
      <c r="D56" s="14">
        <v>5078116.03</v>
      </c>
      <c r="E56" s="14">
        <f t="shared" si="3"/>
        <v>230.95993223268297</v>
      </c>
      <c r="F56" s="25">
        <v>9832706.9600000009</v>
      </c>
      <c r="G56" s="27">
        <f t="shared" si="4"/>
        <v>51.645147675589833</v>
      </c>
      <c r="H56" s="21">
        <f>C59+C61+C64</f>
        <v>2198700</v>
      </c>
      <c r="I56" s="21">
        <f>D59+D61+D64</f>
        <v>5078116.03</v>
      </c>
      <c r="J56" s="21">
        <f>E59+E61+E64</f>
        <v>992.68569182999283</v>
      </c>
      <c r="K56" s="21">
        <f>F59+F61+F64</f>
        <v>9832706.959999999</v>
      </c>
    </row>
    <row r="57" spans="1:11" ht="140.4" outlineLevel="2" x14ac:dyDescent="0.3">
      <c r="A57" s="12" t="s">
        <v>94</v>
      </c>
      <c r="B57" s="18" t="s">
        <v>95</v>
      </c>
      <c r="C57" s="14">
        <v>2169000</v>
      </c>
      <c r="D57" s="14">
        <v>5043700.79</v>
      </c>
      <c r="E57" s="14">
        <f t="shared" si="3"/>
        <v>232.53576717381281</v>
      </c>
      <c r="F57" s="25">
        <v>9714706.9600000009</v>
      </c>
      <c r="G57" s="27">
        <f t="shared" si="4"/>
        <v>51.918197952519606</v>
      </c>
      <c r="H57" s="21"/>
    </row>
    <row r="58" spans="1:11" ht="93.6" outlineLevel="3" x14ac:dyDescent="0.3">
      <c r="A58" s="12" t="s">
        <v>96</v>
      </c>
      <c r="B58" s="13" t="s">
        <v>97</v>
      </c>
      <c r="C58" s="14">
        <v>1719000</v>
      </c>
      <c r="D58" s="14">
        <v>1487440.55</v>
      </c>
      <c r="E58" s="14">
        <f t="shared" si="3"/>
        <v>86.529409540430493</v>
      </c>
      <c r="F58" s="25">
        <v>7961848.0199999996</v>
      </c>
      <c r="G58" s="27">
        <f t="shared" si="4"/>
        <v>18.682101771643715</v>
      </c>
      <c r="H58" s="21"/>
    </row>
    <row r="59" spans="1:11" ht="109.2" outlineLevel="4" x14ac:dyDescent="0.3">
      <c r="A59" s="29" t="s">
        <v>98</v>
      </c>
      <c r="B59" s="35" t="s">
        <v>99</v>
      </c>
      <c r="C59" s="31">
        <v>1719000</v>
      </c>
      <c r="D59" s="31">
        <v>1487440.55</v>
      </c>
      <c r="E59" s="31">
        <f t="shared" si="3"/>
        <v>86.529409540430493</v>
      </c>
      <c r="F59" s="32">
        <v>7961848.0199999996</v>
      </c>
      <c r="G59" s="28">
        <f t="shared" si="4"/>
        <v>18.682101771643715</v>
      </c>
      <c r="H59" s="21"/>
    </row>
    <row r="60" spans="1:11" ht="62.4" outlineLevel="3" x14ac:dyDescent="0.3">
      <c r="A60" s="12" t="s">
        <v>100</v>
      </c>
      <c r="B60" s="13" t="s">
        <v>101</v>
      </c>
      <c r="C60" s="14">
        <v>450000</v>
      </c>
      <c r="D60" s="14">
        <v>3556260.24</v>
      </c>
      <c r="E60" s="14">
        <f t="shared" si="3"/>
        <v>790.2800533333334</v>
      </c>
      <c r="F60" s="25">
        <v>1752858.94</v>
      </c>
      <c r="G60" s="27">
        <f t="shared" si="4"/>
        <v>202.8834242645903</v>
      </c>
      <c r="H60" s="21"/>
    </row>
    <row r="61" spans="1:11" ht="46.8" outlineLevel="7" x14ac:dyDescent="0.3">
      <c r="A61" s="15" t="s">
        <v>102</v>
      </c>
      <c r="B61" s="16" t="s">
        <v>103</v>
      </c>
      <c r="C61" s="17">
        <v>450000</v>
      </c>
      <c r="D61" s="17">
        <v>3556260.24</v>
      </c>
      <c r="E61" s="14">
        <f t="shared" si="3"/>
        <v>790.2800533333334</v>
      </c>
      <c r="F61" s="26">
        <v>1752858.94</v>
      </c>
      <c r="G61" s="27">
        <f t="shared" si="4"/>
        <v>202.8834242645903</v>
      </c>
      <c r="H61" s="21"/>
    </row>
    <row r="62" spans="1:11" ht="124.8" outlineLevel="2" x14ac:dyDescent="0.3">
      <c r="A62" s="12" t="s">
        <v>104</v>
      </c>
      <c r="B62" s="18" t="s">
        <v>105</v>
      </c>
      <c r="C62" s="14">
        <v>29700</v>
      </c>
      <c r="D62" s="14">
        <v>34415.24</v>
      </c>
      <c r="E62" s="14">
        <f t="shared" si="3"/>
        <v>115.87622895622896</v>
      </c>
      <c r="F62" s="25">
        <v>118000</v>
      </c>
      <c r="G62" s="27">
        <f t="shared" si="4"/>
        <v>29.165457627118641</v>
      </c>
      <c r="H62" s="21"/>
    </row>
    <row r="63" spans="1:11" ht="124.8" outlineLevel="3" x14ac:dyDescent="0.3">
      <c r="A63" s="12" t="s">
        <v>106</v>
      </c>
      <c r="B63" s="18" t="s">
        <v>107</v>
      </c>
      <c r="C63" s="14">
        <v>29700</v>
      </c>
      <c r="D63" s="14">
        <v>34415.24</v>
      </c>
      <c r="E63" s="14">
        <f t="shared" si="3"/>
        <v>115.87622895622896</v>
      </c>
      <c r="F63" s="25">
        <v>118000</v>
      </c>
      <c r="G63" s="27">
        <f t="shared" si="4"/>
        <v>29.165457627118641</v>
      </c>
      <c r="H63" s="21"/>
    </row>
    <row r="64" spans="1:11" ht="93.6" outlineLevel="7" x14ac:dyDescent="0.3">
      <c r="A64" s="15" t="s">
        <v>108</v>
      </c>
      <c r="B64" s="16" t="s">
        <v>109</v>
      </c>
      <c r="C64" s="17">
        <v>29700</v>
      </c>
      <c r="D64" s="17">
        <v>34415.24</v>
      </c>
      <c r="E64" s="14">
        <f t="shared" si="3"/>
        <v>115.87622895622896</v>
      </c>
      <c r="F64" s="26">
        <v>118000</v>
      </c>
      <c r="G64" s="27">
        <f t="shared" si="4"/>
        <v>29.165457627118641</v>
      </c>
      <c r="H64" s="21"/>
    </row>
    <row r="65" spans="1:11" ht="31.2" outlineLevel="1" x14ac:dyDescent="0.3">
      <c r="A65" s="12" t="s">
        <v>110</v>
      </c>
      <c r="B65" s="13" t="s">
        <v>111</v>
      </c>
      <c r="C65" s="14">
        <v>362641.25</v>
      </c>
      <c r="D65" s="14">
        <v>240253</v>
      </c>
      <c r="E65" s="14">
        <f t="shared" si="3"/>
        <v>66.250874659184518</v>
      </c>
      <c r="F65" s="25">
        <v>994839.6</v>
      </c>
      <c r="G65" s="27">
        <f t="shared" si="4"/>
        <v>24.149923264011605</v>
      </c>
      <c r="H65" s="21"/>
    </row>
    <row r="66" spans="1:11" ht="31.2" outlineLevel="2" x14ac:dyDescent="0.3">
      <c r="A66" s="12" t="s">
        <v>112</v>
      </c>
      <c r="B66" s="13" t="s">
        <v>113</v>
      </c>
      <c r="C66" s="14">
        <v>362641.25</v>
      </c>
      <c r="D66" s="14">
        <v>240253</v>
      </c>
      <c r="E66" s="14">
        <f t="shared" si="3"/>
        <v>66.250874659184518</v>
      </c>
      <c r="F66" s="25">
        <v>994839.6</v>
      </c>
      <c r="G66" s="27">
        <f t="shared" si="4"/>
        <v>24.149923264011605</v>
      </c>
      <c r="H66" s="21">
        <f>C67+C68+C69+C70</f>
        <v>362641.25</v>
      </c>
      <c r="I66" s="21">
        <f>D67+D68+D69+D70</f>
        <v>240253</v>
      </c>
      <c r="J66" s="21">
        <f>E67+E68+E69+E70</f>
        <v>343.22376261778754</v>
      </c>
      <c r="K66" s="21">
        <f>F67+F68+F69+F70</f>
        <v>994839.60000000009</v>
      </c>
    </row>
    <row r="67" spans="1:11" ht="31.2" outlineLevel="3" x14ac:dyDescent="0.3">
      <c r="A67" s="29" t="s">
        <v>114</v>
      </c>
      <c r="B67" s="30" t="s">
        <v>115</v>
      </c>
      <c r="C67" s="31">
        <v>178225.8</v>
      </c>
      <c r="D67" s="31">
        <v>28565.21</v>
      </c>
      <c r="E67" s="31">
        <f t="shared" si="3"/>
        <v>16.027539222716353</v>
      </c>
      <c r="F67" s="32">
        <v>257177.8</v>
      </c>
      <c r="G67" s="28">
        <f t="shared" si="4"/>
        <v>11.107183434962115</v>
      </c>
      <c r="H67" s="21"/>
    </row>
    <row r="68" spans="1:11" ht="31.2" outlineLevel="3" x14ac:dyDescent="0.3">
      <c r="A68" s="29" t="s">
        <v>116</v>
      </c>
      <c r="B68" s="30" t="s">
        <v>117</v>
      </c>
      <c r="C68" s="31">
        <v>0</v>
      </c>
      <c r="D68" s="31">
        <v>13.77</v>
      </c>
      <c r="E68" s="31">
        <v>0</v>
      </c>
      <c r="F68" s="32">
        <v>0</v>
      </c>
      <c r="G68" s="28">
        <v>0</v>
      </c>
      <c r="H68" s="21"/>
    </row>
    <row r="69" spans="1:11" ht="31.2" outlineLevel="3" x14ac:dyDescent="0.3">
      <c r="A69" s="29" t="s">
        <v>118</v>
      </c>
      <c r="B69" s="30" t="s">
        <v>119</v>
      </c>
      <c r="C69" s="31">
        <v>122375</v>
      </c>
      <c r="D69" s="31">
        <v>17605.439999999999</v>
      </c>
      <c r="E69" s="31">
        <f t="shared" si="3"/>
        <v>14.38646782431052</v>
      </c>
      <c r="F69" s="32">
        <v>489500</v>
      </c>
      <c r="G69" s="28">
        <f t="shared" si="4"/>
        <v>3.59661695607763</v>
      </c>
      <c r="H69" s="21"/>
    </row>
    <row r="70" spans="1:11" ht="31.2" outlineLevel="3" x14ac:dyDescent="0.3">
      <c r="A70" s="29" t="s">
        <v>120</v>
      </c>
      <c r="B70" s="30" t="s">
        <v>121</v>
      </c>
      <c r="C70" s="31">
        <v>62040.45</v>
      </c>
      <c r="D70" s="31">
        <v>194068.58</v>
      </c>
      <c r="E70" s="31">
        <f t="shared" si="3"/>
        <v>312.80975557076067</v>
      </c>
      <c r="F70" s="32">
        <v>248161.8</v>
      </c>
      <c r="G70" s="28">
        <f t="shared" si="4"/>
        <v>78.202438892690168</v>
      </c>
      <c r="H70" s="21"/>
    </row>
    <row r="71" spans="1:11" ht="46.8" outlineLevel="1" x14ac:dyDescent="0.3">
      <c r="A71" s="12" t="s">
        <v>122</v>
      </c>
      <c r="B71" s="13" t="s">
        <v>123</v>
      </c>
      <c r="C71" s="14">
        <v>2850092.52</v>
      </c>
      <c r="D71" s="14">
        <v>2340036.39</v>
      </c>
      <c r="E71" s="14">
        <f t="shared" ref="E71:E99" si="5">D71/C71*100</f>
        <v>82.103874648953507</v>
      </c>
      <c r="F71" s="25">
        <v>10571594.6</v>
      </c>
      <c r="G71" s="27">
        <f t="shared" ref="G71:G99" si="6">D71/F71*100</f>
        <v>22.135131723647444</v>
      </c>
      <c r="H71" s="21">
        <f>C74+C77</f>
        <v>2850092.52</v>
      </c>
      <c r="I71" s="21">
        <f>D74+D77</f>
        <v>2340036.39</v>
      </c>
      <c r="J71" s="21">
        <f>E74+E77</f>
        <v>111.78020031617039</v>
      </c>
      <c r="K71" s="21">
        <f>F74+F77</f>
        <v>10571594.6</v>
      </c>
    </row>
    <row r="72" spans="1:11" ht="15.6" outlineLevel="2" x14ac:dyDescent="0.3">
      <c r="A72" s="12" t="s">
        <v>124</v>
      </c>
      <c r="B72" s="13" t="s">
        <v>125</v>
      </c>
      <c r="C72" s="14">
        <v>2839799.43</v>
      </c>
      <c r="D72" s="14">
        <v>2337001.41</v>
      </c>
      <c r="E72" s="14">
        <f t="shared" si="5"/>
        <v>82.29459395306661</v>
      </c>
      <c r="F72" s="25">
        <v>10530422.24</v>
      </c>
      <c r="G72" s="27">
        <f t="shared" si="6"/>
        <v>22.192855677931487</v>
      </c>
      <c r="H72" s="21"/>
    </row>
    <row r="73" spans="1:11" ht="31.2" outlineLevel="3" x14ac:dyDescent="0.3">
      <c r="A73" s="12" t="s">
        <v>126</v>
      </c>
      <c r="B73" s="13" t="s">
        <v>127</v>
      </c>
      <c r="C73" s="14">
        <v>2839799.43</v>
      </c>
      <c r="D73" s="14">
        <v>2337001.41</v>
      </c>
      <c r="E73" s="14">
        <f t="shared" si="5"/>
        <v>82.29459395306661</v>
      </c>
      <c r="F73" s="25">
        <v>10530422.24</v>
      </c>
      <c r="G73" s="27">
        <f t="shared" si="6"/>
        <v>22.192855677931487</v>
      </c>
      <c r="H73" s="21"/>
    </row>
    <row r="74" spans="1:11" ht="46.8" outlineLevel="7" x14ac:dyDescent="0.3">
      <c r="A74" s="15" t="s">
        <v>128</v>
      </c>
      <c r="B74" s="16" t="s">
        <v>129</v>
      </c>
      <c r="C74" s="17">
        <v>2839799.43</v>
      </c>
      <c r="D74" s="17">
        <v>2337001.41</v>
      </c>
      <c r="E74" s="14">
        <f t="shared" si="5"/>
        <v>82.29459395306661</v>
      </c>
      <c r="F74" s="26">
        <v>10530422.24</v>
      </c>
      <c r="G74" s="27">
        <f t="shared" si="6"/>
        <v>22.192855677931487</v>
      </c>
      <c r="H74" s="21"/>
    </row>
    <row r="75" spans="1:11" ht="15.6" outlineLevel="2" x14ac:dyDescent="0.3">
      <c r="A75" s="12" t="s">
        <v>130</v>
      </c>
      <c r="B75" s="13" t="s">
        <v>131</v>
      </c>
      <c r="C75" s="14">
        <v>10293.09</v>
      </c>
      <c r="D75" s="14">
        <v>3034.98</v>
      </c>
      <c r="E75" s="14">
        <f t="shared" si="5"/>
        <v>29.485606363103788</v>
      </c>
      <c r="F75" s="25">
        <v>41172.36</v>
      </c>
      <c r="G75" s="27">
        <f t="shared" si="6"/>
        <v>7.3714015907759469</v>
      </c>
      <c r="H75" s="21"/>
    </row>
    <row r="76" spans="1:11" ht="46.8" outlineLevel="3" x14ac:dyDescent="0.3">
      <c r="A76" s="12" t="s">
        <v>132</v>
      </c>
      <c r="B76" s="13" t="s">
        <v>133</v>
      </c>
      <c r="C76" s="14">
        <v>10293.09</v>
      </c>
      <c r="D76" s="14">
        <v>3034.98</v>
      </c>
      <c r="E76" s="14">
        <f t="shared" si="5"/>
        <v>29.485606363103788</v>
      </c>
      <c r="F76" s="25">
        <v>41172.36</v>
      </c>
      <c r="G76" s="27">
        <f t="shared" si="6"/>
        <v>7.3714015907759469</v>
      </c>
      <c r="H76" s="21"/>
    </row>
    <row r="77" spans="1:11" ht="46.8" outlineLevel="7" x14ac:dyDescent="0.3">
      <c r="A77" s="15" t="s">
        <v>134</v>
      </c>
      <c r="B77" s="16" t="s">
        <v>135</v>
      </c>
      <c r="C77" s="17">
        <v>10293.09</v>
      </c>
      <c r="D77" s="17">
        <v>3034.98</v>
      </c>
      <c r="E77" s="14">
        <f t="shared" si="5"/>
        <v>29.485606363103788</v>
      </c>
      <c r="F77" s="26">
        <v>41172.36</v>
      </c>
      <c r="G77" s="27">
        <f t="shared" si="6"/>
        <v>7.3714015907759469</v>
      </c>
      <c r="H77" s="21"/>
    </row>
    <row r="78" spans="1:11" ht="31.2" outlineLevel="1" x14ac:dyDescent="0.3">
      <c r="A78" s="12" t="s">
        <v>136</v>
      </c>
      <c r="B78" s="13" t="s">
        <v>137</v>
      </c>
      <c r="C78" s="14">
        <v>1651615.37</v>
      </c>
      <c r="D78" s="14">
        <v>5556272.1500000004</v>
      </c>
      <c r="E78" s="14">
        <f t="shared" si="5"/>
        <v>336.41441287870799</v>
      </c>
      <c r="F78" s="25">
        <v>1914615.37</v>
      </c>
      <c r="G78" s="27">
        <f t="shared" si="6"/>
        <v>290.2030474141655</v>
      </c>
      <c r="H78" s="21">
        <f>C81+C84</f>
        <v>1651615.37</v>
      </c>
      <c r="I78" s="21">
        <f>D81+D84</f>
        <v>5556272.1500000004</v>
      </c>
      <c r="J78" s="21">
        <f>E81+E84</f>
        <v>617.13496036976858</v>
      </c>
      <c r="K78" s="21">
        <f>F81+F84</f>
        <v>1914615.37</v>
      </c>
    </row>
    <row r="79" spans="1:11" ht="124.8" outlineLevel="2" x14ac:dyDescent="0.3">
      <c r="A79" s="12" t="s">
        <v>138</v>
      </c>
      <c r="B79" s="18" t="s">
        <v>139</v>
      </c>
      <c r="C79" s="14">
        <v>1564615.37</v>
      </c>
      <c r="D79" s="14">
        <v>5314898.16</v>
      </c>
      <c r="E79" s="14">
        <f t="shared" si="5"/>
        <v>339.69359255367658</v>
      </c>
      <c r="F79" s="25">
        <v>1564615.37</v>
      </c>
      <c r="G79" s="27">
        <f t="shared" si="6"/>
        <v>339.69359255367658</v>
      </c>
      <c r="H79" s="21"/>
    </row>
    <row r="80" spans="1:11" ht="124.8" outlineLevel="3" x14ac:dyDescent="0.3">
      <c r="A80" s="12" t="s">
        <v>140</v>
      </c>
      <c r="B80" s="18" t="s">
        <v>141</v>
      </c>
      <c r="C80" s="14">
        <v>1564615.37</v>
      </c>
      <c r="D80" s="14">
        <v>5314898.16</v>
      </c>
      <c r="E80" s="14">
        <f t="shared" si="5"/>
        <v>339.69359255367658</v>
      </c>
      <c r="F80" s="25">
        <v>1564615.37</v>
      </c>
      <c r="G80" s="27">
        <f t="shared" si="6"/>
        <v>339.69359255367658</v>
      </c>
      <c r="H80" s="21"/>
    </row>
    <row r="81" spans="1:11" ht="124.8" outlineLevel="7" x14ac:dyDescent="0.3">
      <c r="A81" s="15" t="s">
        <v>142</v>
      </c>
      <c r="B81" s="19" t="s">
        <v>143</v>
      </c>
      <c r="C81" s="17">
        <v>1564615.37</v>
      </c>
      <c r="D81" s="17">
        <v>5314898.16</v>
      </c>
      <c r="E81" s="14">
        <f t="shared" si="5"/>
        <v>339.69359255367658</v>
      </c>
      <c r="F81" s="26">
        <v>1564615.37</v>
      </c>
      <c r="G81" s="27">
        <f t="shared" si="6"/>
        <v>339.69359255367658</v>
      </c>
      <c r="H81" s="21"/>
    </row>
    <row r="82" spans="1:11" ht="46.8" outlineLevel="2" x14ac:dyDescent="0.3">
      <c r="A82" s="12" t="s">
        <v>144</v>
      </c>
      <c r="B82" s="13" t="s">
        <v>145</v>
      </c>
      <c r="C82" s="14">
        <v>87000</v>
      </c>
      <c r="D82" s="14">
        <v>241373.99</v>
      </c>
      <c r="E82" s="14">
        <f t="shared" si="5"/>
        <v>277.44136781609194</v>
      </c>
      <c r="F82" s="25">
        <v>350000</v>
      </c>
      <c r="G82" s="27">
        <f t="shared" si="6"/>
        <v>68.963997142857139</v>
      </c>
      <c r="H82" s="21">
        <f>C84</f>
        <v>87000</v>
      </c>
      <c r="I82" s="21">
        <f>D84</f>
        <v>241373.99</v>
      </c>
      <c r="J82" s="21">
        <f>E84</f>
        <v>277.44136781609194</v>
      </c>
      <c r="K82" s="21">
        <f>F84</f>
        <v>350000</v>
      </c>
    </row>
    <row r="83" spans="1:11" ht="46.8" outlineLevel="3" x14ac:dyDescent="0.3">
      <c r="A83" s="12" t="s">
        <v>146</v>
      </c>
      <c r="B83" s="13" t="s">
        <v>147</v>
      </c>
      <c r="C83" s="14">
        <v>87000</v>
      </c>
      <c r="D83" s="14">
        <v>241373.99</v>
      </c>
      <c r="E83" s="14">
        <f t="shared" si="5"/>
        <v>277.44136781609194</v>
      </c>
      <c r="F83" s="25">
        <v>350000</v>
      </c>
      <c r="G83" s="27">
        <f t="shared" si="6"/>
        <v>68.963997142857139</v>
      </c>
      <c r="H83" s="21"/>
    </row>
    <row r="84" spans="1:11" ht="62.4" outlineLevel="7" x14ac:dyDescent="0.3">
      <c r="A84" s="15" t="s">
        <v>148</v>
      </c>
      <c r="B84" s="16" t="s">
        <v>149</v>
      </c>
      <c r="C84" s="17">
        <v>87000</v>
      </c>
      <c r="D84" s="17">
        <v>241373.99</v>
      </c>
      <c r="E84" s="14">
        <f t="shared" si="5"/>
        <v>277.44136781609194</v>
      </c>
      <c r="F84" s="26">
        <v>350000</v>
      </c>
      <c r="G84" s="27">
        <f t="shared" si="6"/>
        <v>68.963997142857139</v>
      </c>
      <c r="H84" s="21"/>
    </row>
    <row r="85" spans="1:11" ht="31.2" outlineLevel="1" x14ac:dyDescent="0.3">
      <c r="A85" s="12" t="s">
        <v>150</v>
      </c>
      <c r="B85" s="13" t="s">
        <v>151</v>
      </c>
      <c r="C85" s="14">
        <v>213945.35</v>
      </c>
      <c r="D85" s="14">
        <v>146434.45000000001</v>
      </c>
      <c r="E85" s="14">
        <f t="shared" si="5"/>
        <v>68.444792092934009</v>
      </c>
      <c r="F85" s="25">
        <v>632000</v>
      </c>
      <c r="G85" s="27">
        <f t="shared" si="6"/>
        <v>23.170007911392407</v>
      </c>
      <c r="H85" s="21">
        <f>C86+C88+C89+C91+C92+C93+C94+C96+C97+C99</f>
        <v>213945.35</v>
      </c>
      <c r="I85" s="21">
        <f>D86+D88+D89+D91+D92+D93+D94+D96+D97+D99</f>
        <v>146434.45000000001</v>
      </c>
      <c r="J85" s="21">
        <f>E86+E88+E89+E91+E92+E93+E94+E96+E97+E99</f>
        <v>1276.5271065236416</v>
      </c>
      <c r="K85" s="21">
        <f>F86+F88+F89+F91+F92+F93+F94+F96+F97+F99</f>
        <v>632000</v>
      </c>
    </row>
    <row r="86" spans="1:11" ht="31.2" outlineLevel="2" x14ac:dyDescent="0.3">
      <c r="A86" s="12" t="s">
        <v>152</v>
      </c>
      <c r="B86" s="13" t="s">
        <v>153</v>
      </c>
      <c r="C86" s="14">
        <v>540</v>
      </c>
      <c r="D86" s="14">
        <v>600</v>
      </c>
      <c r="E86" s="14">
        <f t="shared" si="5"/>
        <v>111.11111111111111</v>
      </c>
      <c r="F86" s="25">
        <v>540</v>
      </c>
      <c r="G86" s="27">
        <f t="shared" si="6"/>
        <v>111.11111111111111</v>
      </c>
      <c r="H86" s="21"/>
    </row>
    <row r="87" spans="1:11" ht="78" outlineLevel="3" x14ac:dyDescent="0.3">
      <c r="A87" s="29" t="s">
        <v>154</v>
      </c>
      <c r="B87" s="30" t="s">
        <v>155</v>
      </c>
      <c r="C87" s="31">
        <v>540</v>
      </c>
      <c r="D87" s="31">
        <v>600</v>
      </c>
      <c r="E87" s="31">
        <f t="shared" si="5"/>
        <v>111.11111111111111</v>
      </c>
      <c r="F87" s="32">
        <v>540</v>
      </c>
      <c r="G87" s="28">
        <f t="shared" si="6"/>
        <v>111.11111111111111</v>
      </c>
      <c r="H87" s="21"/>
    </row>
    <row r="88" spans="1:11" ht="78" outlineLevel="7" x14ac:dyDescent="0.3">
      <c r="A88" s="15" t="s">
        <v>156</v>
      </c>
      <c r="B88" s="16" t="s">
        <v>157</v>
      </c>
      <c r="C88" s="17">
        <v>80.650000000000006</v>
      </c>
      <c r="D88" s="17">
        <v>0</v>
      </c>
      <c r="E88" s="14">
        <f t="shared" si="5"/>
        <v>0</v>
      </c>
      <c r="F88" s="26">
        <v>80.650000000000006</v>
      </c>
      <c r="G88" s="27">
        <f t="shared" si="6"/>
        <v>0</v>
      </c>
      <c r="H88" s="21"/>
    </row>
    <row r="89" spans="1:11" ht="78" outlineLevel="2" x14ac:dyDescent="0.3">
      <c r="A89" s="12" t="s">
        <v>158</v>
      </c>
      <c r="B89" s="13" t="s">
        <v>159</v>
      </c>
      <c r="C89" s="14">
        <v>0</v>
      </c>
      <c r="D89" s="14">
        <v>3783.1</v>
      </c>
      <c r="E89" s="14">
        <v>0</v>
      </c>
      <c r="F89" s="25">
        <v>45538.61</v>
      </c>
      <c r="G89" s="27">
        <f t="shared" si="6"/>
        <v>8.3074560246788387</v>
      </c>
      <c r="H89" s="21"/>
    </row>
    <row r="90" spans="1:11" ht="78" outlineLevel="3" x14ac:dyDescent="0.3">
      <c r="A90" s="29" t="s">
        <v>160</v>
      </c>
      <c r="B90" s="30" t="s">
        <v>161</v>
      </c>
      <c r="C90" s="31">
        <v>0</v>
      </c>
      <c r="D90" s="31">
        <v>3783.1</v>
      </c>
      <c r="E90" s="31">
        <v>0</v>
      </c>
      <c r="F90" s="32">
        <v>45538.61</v>
      </c>
      <c r="G90" s="28">
        <f t="shared" si="6"/>
        <v>8.3074560246788387</v>
      </c>
      <c r="H90" s="21"/>
    </row>
    <row r="91" spans="1:11" ht="78" outlineLevel="2" x14ac:dyDescent="0.3">
      <c r="A91" s="29" t="s">
        <v>162</v>
      </c>
      <c r="B91" s="30" t="s">
        <v>163</v>
      </c>
      <c r="C91" s="31">
        <v>3500</v>
      </c>
      <c r="D91" s="31">
        <v>1000</v>
      </c>
      <c r="E91" s="31">
        <f t="shared" si="5"/>
        <v>28.571428571428569</v>
      </c>
      <c r="F91" s="32">
        <v>27655.200000000001</v>
      </c>
      <c r="G91" s="28">
        <f t="shared" si="6"/>
        <v>3.6159564928114785</v>
      </c>
      <c r="H91" s="21"/>
    </row>
    <row r="92" spans="1:11" ht="31.2" outlineLevel="2" x14ac:dyDescent="0.3">
      <c r="A92" s="29" t="s">
        <v>164</v>
      </c>
      <c r="B92" s="30" t="s">
        <v>165</v>
      </c>
      <c r="C92" s="31">
        <v>69005.88</v>
      </c>
      <c r="D92" s="31">
        <v>38500</v>
      </c>
      <c r="E92" s="31">
        <f t="shared" si="5"/>
        <v>55.792346971011739</v>
      </c>
      <c r="F92" s="32">
        <v>125985.96</v>
      </c>
      <c r="G92" s="28">
        <f t="shared" si="6"/>
        <v>30.558960696890352</v>
      </c>
      <c r="H92" s="21"/>
    </row>
    <row r="93" spans="1:11" ht="62.4" outlineLevel="2" x14ac:dyDescent="0.3">
      <c r="A93" s="29" t="s">
        <v>166</v>
      </c>
      <c r="B93" s="30" t="s">
        <v>167</v>
      </c>
      <c r="C93" s="31">
        <v>11000</v>
      </c>
      <c r="D93" s="31">
        <v>0</v>
      </c>
      <c r="E93" s="31">
        <f t="shared" si="5"/>
        <v>0</v>
      </c>
      <c r="F93" s="32">
        <v>81126.710000000006</v>
      </c>
      <c r="G93" s="28">
        <f t="shared" si="6"/>
        <v>0</v>
      </c>
      <c r="H93" s="21"/>
    </row>
    <row r="94" spans="1:11" ht="78" outlineLevel="2" x14ac:dyDescent="0.3">
      <c r="A94" s="29" t="s">
        <v>168</v>
      </c>
      <c r="B94" s="30" t="s">
        <v>169</v>
      </c>
      <c r="C94" s="31">
        <v>70000</v>
      </c>
      <c r="D94" s="31">
        <v>0</v>
      </c>
      <c r="E94" s="31">
        <f t="shared" si="5"/>
        <v>0</v>
      </c>
      <c r="F94" s="32">
        <v>84000</v>
      </c>
      <c r="G94" s="28">
        <f t="shared" si="6"/>
        <v>0</v>
      </c>
      <c r="H94" s="21"/>
    </row>
    <row r="95" spans="1:11" ht="78" outlineLevel="7" x14ac:dyDescent="0.3">
      <c r="A95" s="15" t="s">
        <v>170</v>
      </c>
      <c r="B95" s="16" t="s">
        <v>171</v>
      </c>
      <c r="C95" s="17">
        <v>70000</v>
      </c>
      <c r="D95" s="17">
        <v>0</v>
      </c>
      <c r="E95" s="14">
        <f t="shared" si="5"/>
        <v>0</v>
      </c>
      <c r="F95" s="26">
        <v>84000</v>
      </c>
      <c r="G95" s="28">
        <f t="shared" si="6"/>
        <v>0</v>
      </c>
      <c r="H95" s="21"/>
    </row>
    <row r="96" spans="1:11" ht="93.6" outlineLevel="2" x14ac:dyDescent="0.3">
      <c r="A96" s="29" t="s">
        <v>172</v>
      </c>
      <c r="B96" s="30" t="s">
        <v>173</v>
      </c>
      <c r="C96" s="31">
        <v>50248.19</v>
      </c>
      <c r="D96" s="31">
        <v>26400</v>
      </c>
      <c r="E96" s="31">
        <f t="shared" si="5"/>
        <v>52.539205889804187</v>
      </c>
      <c r="F96" s="32">
        <v>98931.59</v>
      </c>
      <c r="G96" s="28">
        <f t="shared" si="6"/>
        <v>26.685106344697385</v>
      </c>
      <c r="H96" s="21"/>
    </row>
    <row r="97" spans="1:12" ht="46.8" outlineLevel="2" x14ac:dyDescent="0.3">
      <c r="A97" s="29" t="s">
        <v>174</v>
      </c>
      <c r="B97" s="30" t="s">
        <v>175</v>
      </c>
      <c r="C97" s="31">
        <v>500</v>
      </c>
      <c r="D97" s="31">
        <v>1000</v>
      </c>
      <c r="E97" s="31">
        <f t="shared" si="5"/>
        <v>200</v>
      </c>
      <c r="F97" s="32">
        <v>3021.76</v>
      </c>
      <c r="G97" s="28">
        <f t="shared" si="6"/>
        <v>33.093296621836274</v>
      </c>
      <c r="H97" s="21"/>
    </row>
    <row r="98" spans="1:12" ht="31.2" outlineLevel="2" x14ac:dyDescent="0.3">
      <c r="A98" s="12" t="s">
        <v>176</v>
      </c>
      <c r="B98" s="13" t="s">
        <v>177</v>
      </c>
      <c r="C98" s="14">
        <v>9070.6299999999992</v>
      </c>
      <c r="D98" s="14">
        <v>75151.350000000006</v>
      </c>
      <c r="E98" s="14">
        <f t="shared" si="5"/>
        <v>828.5130139802859</v>
      </c>
      <c r="F98" s="25">
        <v>165119.51999999999</v>
      </c>
      <c r="G98" s="27">
        <f t="shared" si="6"/>
        <v>45.513304544489962</v>
      </c>
      <c r="H98" s="21"/>
    </row>
    <row r="99" spans="1:12" ht="46.8" outlineLevel="3" x14ac:dyDescent="0.3">
      <c r="A99" s="29" t="s">
        <v>178</v>
      </c>
      <c r="B99" s="30" t="s">
        <v>179</v>
      </c>
      <c r="C99" s="31">
        <v>9070.6299999999992</v>
      </c>
      <c r="D99" s="31">
        <v>75151.350000000006</v>
      </c>
      <c r="E99" s="31">
        <f t="shared" si="5"/>
        <v>828.5130139802859</v>
      </c>
      <c r="F99" s="32">
        <v>165119.51999999999</v>
      </c>
      <c r="G99" s="28">
        <f t="shared" si="6"/>
        <v>45.513304544489962</v>
      </c>
      <c r="H99" s="21"/>
    </row>
    <row r="100" spans="1:12" ht="15.6" outlineLevel="1" x14ac:dyDescent="0.3">
      <c r="A100" s="12" t="s">
        <v>180</v>
      </c>
      <c r="B100" s="13" t="s">
        <v>181</v>
      </c>
      <c r="C100" s="14">
        <v>21279.69</v>
      </c>
      <c r="D100" s="14">
        <v>18973.93</v>
      </c>
      <c r="E100" s="14">
        <f t="shared" ref="E100:E139" si="7">D100/C100*100</f>
        <v>89.164503806211471</v>
      </c>
      <c r="F100" s="25">
        <v>127200</v>
      </c>
      <c r="G100" s="27">
        <f t="shared" ref="G100:G139" si="8">D100/F100*100</f>
        <v>14.916611635220125</v>
      </c>
      <c r="H100" s="21">
        <f>C102</f>
        <v>21279.69</v>
      </c>
      <c r="I100" s="21">
        <f>D102</f>
        <v>18973.93</v>
      </c>
      <c r="J100" s="21">
        <f>E102</f>
        <v>89.164503806211471</v>
      </c>
      <c r="K100" s="21">
        <f t="shared" ref="K100" si="9">F102</f>
        <v>127200</v>
      </c>
      <c r="L100" s="21"/>
    </row>
    <row r="101" spans="1:12" ht="15.6" outlineLevel="2" x14ac:dyDescent="0.3">
      <c r="A101" s="12" t="s">
        <v>182</v>
      </c>
      <c r="B101" s="13" t="s">
        <v>183</v>
      </c>
      <c r="C101" s="14">
        <v>21279.69</v>
      </c>
      <c r="D101" s="14">
        <v>18973.93</v>
      </c>
      <c r="E101" s="14">
        <f t="shared" si="7"/>
        <v>89.164503806211471</v>
      </c>
      <c r="F101" s="25">
        <v>127200</v>
      </c>
      <c r="G101" s="27">
        <f t="shared" si="8"/>
        <v>14.916611635220125</v>
      </c>
      <c r="H101" s="21"/>
    </row>
    <row r="102" spans="1:12" ht="31.2" outlineLevel="7" x14ac:dyDescent="0.3">
      <c r="A102" s="15" t="s">
        <v>184</v>
      </c>
      <c r="B102" s="16" t="s">
        <v>185</v>
      </c>
      <c r="C102" s="17">
        <v>21279.69</v>
      </c>
      <c r="D102" s="17">
        <v>18973.93</v>
      </c>
      <c r="E102" s="14">
        <f t="shared" si="7"/>
        <v>89.164503806211471</v>
      </c>
      <c r="F102" s="26">
        <v>127200</v>
      </c>
      <c r="G102" s="27">
        <f t="shared" si="8"/>
        <v>14.916611635220125</v>
      </c>
      <c r="H102" s="21"/>
    </row>
    <row r="103" spans="1:12" ht="15.6" x14ac:dyDescent="0.3">
      <c r="A103" s="12" t="s">
        <v>186</v>
      </c>
      <c r="B103" s="13" t="s">
        <v>187</v>
      </c>
      <c r="C103" s="14">
        <v>76896746.170000002</v>
      </c>
      <c r="D103" s="14">
        <v>73559308.189999998</v>
      </c>
      <c r="E103" s="14">
        <f t="shared" si="7"/>
        <v>95.65984499185214</v>
      </c>
      <c r="F103" s="25">
        <v>333714703</v>
      </c>
      <c r="G103" s="27">
        <f t="shared" si="8"/>
        <v>22.042573350446592</v>
      </c>
      <c r="H103" s="21">
        <f>H104+C158+C161</f>
        <v>76896746.170000002</v>
      </c>
      <c r="I103" s="21">
        <f>I104+D158+D161</f>
        <v>73559308.189999998</v>
      </c>
      <c r="J103" s="21">
        <f>J104+E158+E161</f>
        <v>1635.6594432639208</v>
      </c>
      <c r="K103" s="21">
        <f>K104+F158+F161</f>
        <v>333714703</v>
      </c>
    </row>
    <row r="104" spans="1:12" ht="46.8" outlineLevel="1" x14ac:dyDescent="0.3">
      <c r="A104" s="12" t="s">
        <v>188</v>
      </c>
      <c r="B104" s="13" t="s">
        <v>189</v>
      </c>
      <c r="C104" s="14">
        <v>76796786.170000002</v>
      </c>
      <c r="D104" s="14">
        <v>73459348.189999998</v>
      </c>
      <c r="E104" s="14">
        <f t="shared" si="7"/>
        <v>95.654195772447906</v>
      </c>
      <c r="F104" s="25">
        <v>333157500</v>
      </c>
      <c r="G104" s="27">
        <f t="shared" si="8"/>
        <v>22.049435534244314</v>
      </c>
      <c r="H104" s="21">
        <f>H105+H112+H130</f>
        <v>76796786.170000002</v>
      </c>
      <c r="I104" s="21">
        <f>I105+I112+I130</f>
        <v>73459348.189999998</v>
      </c>
      <c r="J104" s="21">
        <f>J105+J112+J130</f>
        <v>1535.6594432639208</v>
      </c>
      <c r="K104" s="21">
        <f>K105+K112+K130</f>
        <v>333157500</v>
      </c>
    </row>
    <row r="105" spans="1:12" ht="31.2" outlineLevel="2" x14ac:dyDescent="0.3">
      <c r="A105" s="12" t="s">
        <v>190</v>
      </c>
      <c r="B105" s="13" t="s">
        <v>191</v>
      </c>
      <c r="C105" s="14">
        <v>2974400</v>
      </c>
      <c r="D105" s="14">
        <v>2974400</v>
      </c>
      <c r="E105" s="14">
        <f t="shared" si="7"/>
        <v>100</v>
      </c>
      <c r="F105" s="25">
        <v>42249400</v>
      </c>
      <c r="G105" s="27">
        <f t="shared" si="8"/>
        <v>7.0400999777511633</v>
      </c>
      <c r="H105" s="21">
        <f>C108+H109</f>
        <v>2974400</v>
      </c>
      <c r="I105" s="21">
        <f>D108+I109</f>
        <v>2974400</v>
      </c>
      <c r="J105" s="21">
        <f>E108+J109</f>
        <v>100</v>
      </c>
      <c r="K105" s="21">
        <f>F108+K109</f>
        <v>42249400</v>
      </c>
    </row>
    <row r="106" spans="1:12" ht="31.2" outlineLevel="3" x14ac:dyDescent="0.3">
      <c r="A106" s="12" t="s">
        <v>192</v>
      </c>
      <c r="B106" s="13" t="s">
        <v>193</v>
      </c>
      <c r="C106" s="14">
        <v>2974400</v>
      </c>
      <c r="D106" s="14">
        <v>2974400</v>
      </c>
      <c r="E106" s="14">
        <f t="shared" si="7"/>
        <v>100</v>
      </c>
      <c r="F106" s="25">
        <v>2974400</v>
      </c>
      <c r="G106" s="27">
        <f t="shared" si="8"/>
        <v>100</v>
      </c>
      <c r="H106" s="21"/>
    </row>
    <row r="107" spans="1:12" ht="31.2" outlineLevel="4" x14ac:dyDescent="0.3">
      <c r="A107" s="12" t="s">
        <v>194</v>
      </c>
      <c r="B107" s="13" t="s">
        <v>195</v>
      </c>
      <c r="C107" s="14">
        <v>2974400</v>
      </c>
      <c r="D107" s="14">
        <v>2974400</v>
      </c>
      <c r="E107" s="14">
        <f t="shared" si="7"/>
        <v>100</v>
      </c>
      <c r="F107" s="25">
        <v>2974400</v>
      </c>
      <c r="G107" s="27">
        <f t="shared" si="8"/>
        <v>100</v>
      </c>
      <c r="H107" s="21"/>
    </row>
    <row r="108" spans="1:12" ht="140.4" outlineLevel="7" x14ac:dyDescent="0.3">
      <c r="A108" s="15" t="s">
        <v>196</v>
      </c>
      <c r="B108" s="19" t="s">
        <v>197</v>
      </c>
      <c r="C108" s="17">
        <v>2974400</v>
      </c>
      <c r="D108" s="17">
        <v>2974400</v>
      </c>
      <c r="E108" s="14">
        <f t="shared" si="7"/>
        <v>100</v>
      </c>
      <c r="F108" s="26">
        <v>2974400</v>
      </c>
      <c r="G108" s="27">
        <f t="shared" si="8"/>
        <v>100</v>
      </c>
      <c r="H108" s="21"/>
    </row>
    <row r="109" spans="1:12" ht="31.2" outlineLevel="3" x14ac:dyDescent="0.3">
      <c r="A109" s="12" t="s">
        <v>198</v>
      </c>
      <c r="B109" s="13" t="s">
        <v>199</v>
      </c>
      <c r="C109" s="14">
        <v>0</v>
      </c>
      <c r="D109" s="14">
        <v>0</v>
      </c>
      <c r="E109" s="14">
        <v>0</v>
      </c>
      <c r="F109" s="25">
        <v>39275000</v>
      </c>
      <c r="G109" s="27">
        <f t="shared" si="8"/>
        <v>0</v>
      </c>
      <c r="H109" s="21">
        <f>C111</f>
        <v>0</v>
      </c>
      <c r="I109" s="21">
        <f>D111</f>
        <v>0</v>
      </c>
      <c r="J109" s="21">
        <f>E111</f>
        <v>0</v>
      </c>
      <c r="K109" s="21">
        <f>F111</f>
        <v>39275000</v>
      </c>
    </row>
    <row r="110" spans="1:12" ht="46.8" outlineLevel="4" x14ac:dyDescent="0.3">
      <c r="A110" s="12" t="s">
        <v>200</v>
      </c>
      <c r="B110" s="13" t="s">
        <v>201</v>
      </c>
      <c r="C110" s="14">
        <v>0</v>
      </c>
      <c r="D110" s="14">
        <v>0</v>
      </c>
      <c r="E110" s="14">
        <v>0</v>
      </c>
      <c r="F110" s="25">
        <v>39275000</v>
      </c>
      <c r="G110" s="27">
        <f t="shared" si="8"/>
        <v>0</v>
      </c>
      <c r="H110" s="21"/>
    </row>
    <row r="111" spans="1:12" ht="46.8" outlineLevel="7" x14ac:dyDescent="0.3">
      <c r="A111" s="15" t="s">
        <v>200</v>
      </c>
      <c r="B111" s="16" t="s">
        <v>201</v>
      </c>
      <c r="C111" s="17">
        <v>0</v>
      </c>
      <c r="D111" s="17">
        <v>0</v>
      </c>
      <c r="E111" s="14">
        <v>0</v>
      </c>
      <c r="F111" s="26">
        <v>39275000</v>
      </c>
      <c r="G111" s="27">
        <f t="shared" si="8"/>
        <v>0</v>
      </c>
      <c r="H111" s="21"/>
    </row>
    <row r="112" spans="1:12" ht="46.8" outlineLevel="2" x14ac:dyDescent="0.3">
      <c r="A112" s="12" t="s">
        <v>202</v>
      </c>
      <c r="B112" s="13" t="s">
        <v>203</v>
      </c>
      <c r="C112" s="14">
        <v>27625558.989999998</v>
      </c>
      <c r="D112" s="14">
        <v>26774033.34</v>
      </c>
      <c r="E112" s="14">
        <f t="shared" si="7"/>
        <v>96.91761657996409</v>
      </c>
      <c r="F112" s="25">
        <v>60587200</v>
      </c>
      <c r="G112" s="27">
        <f t="shared" si="8"/>
        <v>44.190907221327272</v>
      </c>
      <c r="H112" s="21">
        <f>C112</f>
        <v>27625558.989999998</v>
      </c>
      <c r="I112" s="21">
        <f>D112</f>
        <v>26774033.34</v>
      </c>
      <c r="J112" s="21">
        <f>E112</f>
        <v>96.91761657996409</v>
      </c>
      <c r="K112" s="21">
        <f>F114+F116+K118</f>
        <v>60587200</v>
      </c>
    </row>
    <row r="113" spans="1:11" ht="31.2" outlineLevel="3" x14ac:dyDescent="0.3">
      <c r="A113" s="29" t="s">
        <v>204</v>
      </c>
      <c r="B113" s="30" t="s">
        <v>205</v>
      </c>
      <c r="C113" s="31">
        <v>0</v>
      </c>
      <c r="D113" s="31">
        <v>0</v>
      </c>
      <c r="E113" s="31">
        <v>0</v>
      </c>
      <c r="F113" s="32">
        <v>43400</v>
      </c>
      <c r="G113" s="28">
        <f t="shared" si="8"/>
        <v>0</v>
      </c>
      <c r="H113" s="21"/>
    </row>
    <row r="114" spans="1:11" ht="93.6" outlineLevel="7" x14ac:dyDescent="0.3">
      <c r="A114" s="15" t="s">
        <v>206</v>
      </c>
      <c r="B114" s="16" t="s">
        <v>207</v>
      </c>
      <c r="C114" s="17">
        <v>0</v>
      </c>
      <c r="D114" s="17">
        <v>0</v>
      </c>
      <c r="E114" s="31">
        <v>0</v>
      </c>
      <c r="F114" s="26">
        <v>43400</v>
      </c>
      <c r="G114" s="27">
        <f t="shared" si="8"/>
        <v>0</v>
      </c>
      <c r="H114" s="21"/>
    </row>
    <row r="115" spans="1:11" ht="78" outlineLevel="3" x14ac:dyDescent="0.3">
      <c r="A115" s="12" t="s">
        <v>208</v>
      </c>
      <c r="B115" s="13" t="s">
        <v>209</v>
      </c>
      <c r="C115" s="14">
        <v>0</v>
      </c>
      <c r="D115" s="14">
        <v>0</v>
      </c>
      <c r="E115" s="14">
        <v>0</v>
      </c>
      <c r="F115" s="25">
        <v>6691900</v>
      </c>
      <c r="G115" s="27">
        <f t="shared" si="8"/>
        <v>0</v>
      </c>
      <c r="H115" s="21"/>
    </row>
    <row r="116" spans="1:11" ht="78" outlineLevel="7" x14ac:dyDescent="0.3">
      <c r="A116" s="15" t="s">
        <v>210</v>
      </c>
      <c r="B116" s="16" t="s">
        <v>211</v>
      </c>
      <c r="C116" s="17">
        <v>0</v>
      </c>
      <c r="D116" s="17">
        <v>0</v>
      </c>
      <c r="E116" s="14">
        <v>0</v>
      </c>
      <c r="F116" s="26">
        <v>6691900</v>
      </c>
      <c r="G116" s="27">
        <f t="shared" si="8"/>
        <v>0</v>
      </c>
      <c r="H116" s="21"/>
    </row>
    <row r="117" spans="1:11" ht="15.6" outlineLevel="3" x14ac:dyDescent="0.3">
      <c r="A117" s="12" t="s">
        <v>212</v>
      </c>
      <c r="B117" s="13" t="s">
        <v>213</v>
      </c>
      <c r="C117" s="14">
        <v>27625558.989999998</v>
      </c>
      <c r="D117" s="14">
        <v>26774033.34</v>
      </c>
      <c r="E117" s="14">
        <f t="shared" si="7"/>
        <v>96.91761657996409</v>
      </c>
      <c r="F117" s="25">
        <v>53851900</v>
      </c>
      <c r="G117" s="27">
        <f t="shared" si="8"/>
        <v>49.717899164189191</v>
      </c>
      <c r="H117" s="21"/>
    </row>
    <row r="118" spans="1:11" ht="15.6" outlineLevel="4" x14ac:dyDescent="0.3">
      <c r="A118" s="12" t="s">
        <v>214</v>
      </c>
      <c r="B118" s="13" t="s">
        <v>215</v>
      </c>
      <c r="C118" s="14">
        <v>27625558.989999998</v>
      </c>
      <c r="D118" s="14">
        <v>26774033.34</v>
      </c>
      <c r="E118" s="14">
        <f t="shared" si="7"/>
        <v>96.91761657996409</v>
      </c>
      <c r="F118" s="25">
        <v>53851900</v>
      </c>
      <c r="G118" s="27">
        <f t="shared" si="8"/>
        <v>49.717899164189191</v>
      </c>
      <c r="H118" s="21">
        <f>C119+C120+C121+C122+C123+C124+C125+C126+C127+C128+C129</f>
        <v>27625558.989999998</v>
      </c>
      <c r="I118" s="21">
        <f>D119+D120+D121+D122+D123+D124+D125+D126+D127+D128+D129</f>
        <v>26774033.34</v>
      </c>
      <c r="J118" s="21">
        <f>E119+E120+E121+E122+E123+E124+E125+E126+E127+E128+E129</f>
        <v>366.66667831056463</v>
      </c>
      <c r="K118" s="21">
        <f>F119+F120+F121+F122+F123+F124+F125+F126+F127+F128+F129</f>
        <v>53851900</v>
      </c>
    </row>
    <row r="119" spans="1:11" ht="124.8" outlineLevel="7" x14ac:dyDescent="0.3">
      <c r="A119" s="15" t="s">
        <v>216</v>
      </c>
      <c r="B119" s="19" t="s">
        <v>217</v>
      </c>
      <c r="C119" s="17">
        <v>43800</v>
      </c>
      <c r="D119" s="17">
        <v>43800</v>
      </c>
      <c r="E119" s="31">
        <f t="shared" si="7"/>
        <v>100</v>
      </c>
      <c r="F119" s="26">
        <v>175200</v>
      </c>
      <c r="G119" s="27">
        <f t="shared" si="8"/>
        <v>25</v>
      </c>
      <c r="H119" s="21"/>
    </row>
    <row r="120" spans="1:11" ht="93.6" outlineLevel="7" x14ac:dyDescent="0.3">
      <c r="A120" s="15" t="s">
        <v>218</v>
      </c>
      <c r="B120" s="16" t="s">
        <v>219</v>
      </c>
      <c r="C120" s="17">
        <v>117999.99</v>
      </c>
      <c r="D120" s="17">
        <v>118000</v>
      </c>
      <c r="E120" s="31">
        <f t="shared" si="7"/>
        <v>100.000008474577</v>
      </c>
      <c r="F120" s="26">
        <v>472000</v>
      </c>
      <c r="G120" s="27">
        <f t="shared" si="8"/>
        <v>25</v>
      </c>
      <c r="H120" s="21"/>
    </row>
    <row r="121" spans="1:11" ht="93.6" outlineLevel="7" x14ac:dyDescent="0.3">
      <c r="A121" s="15" t="s">
        <v>220</v>
      </c>
      <c r="B121" s="16" t="s">
        <v>221</v>
      </c>
      <c r="C121" s="17">
        <v>0</v>
      </c>
      <c r="D121" s="17">
        <v>0</v>
      </c>
      <c r="E121" s="31">
        <v>0</v>
      </c>
      <c r="F121" s="26">
        <v>3778400</v>
      </c>
      <c r="G121" s="27">
        <f t="shared" si="8"/>
        <v>0</v>
      </c>
      <c r="H121" s="21"/>
    </row>
    <row r="122" spans="1:11" ht="171.6" outlineLevel="7" x14ac:dyDescent="0.3">
      <c r="A122" s="15" t="s">
        <v>222</v>
      </c>
      <c r="B122" s="19" t="s">
        <v>223</v>
      </c>
      <c r="C122" s="17">
        <v>210350</v>
      </c>
      <c r="D122" s="17">
        <v>140233.34</v>
      </c>
      <c r="E122" s="31">
        <f t="shared" si="7"/>
        <v>66.666669835987634</v>
      </c>
      <c r="F122" s="26">
        <v>841400</v>
      </c>
      <c r="G122" s="27">
        <f t="shared" si="8"/>
        <v>16.666667458996908</v>
      </c>
      <c r="H122" s="21"/>
    </row>
    <row r="123" spans="1:11" ht="93.6" outlineLevel="7" x14ac:dyDescent="0.3">
      <c r="A123" s="15" t="s">
        <v>224</v>
      </c>
      <c r="B123" s="16" t="s">
        <v>225</v>
      </c>
      <c r="C123" s="17">
        <v>174700</v>
      </c>
      <c r="D123" s="17">
        <v>0</v>
      </c>
      <c r="E123" s="31">
        <f t="shared" si="7"/>
        <v>0</v>
      </c>
      <c r="F123" s="26">
        <v>174700</v>
      </c>
      <c r="G123" s="27">
        <f t="shared" si="8"/>
        <v>0</v>
      </c>
      <c r="H123" s="21"/>
    </row>
    <row r="124" spans="1:11" ht="109.2" outlineLevel="7" x14ac:dyDescent="0.3">
      <c r="A124" s="15" t="s">
        <v>226</v>
      </c>
      <c r="B124" s="19" t="s">
        <v>227</v>
      </c>
      <c r="C124" s="17">
        <v>0</v>
      </c>
      <c r="D124" s="17">
        <v>0</v>
      </c>
      <c r="E124" s="31">
        <v>0</v>
      </c>
      <c r="F124" s="26">
        <v>247400</v>
      </c>
      <c r="G124" s="27">
        <f t="shared" si="8"/>
        <v>0</v>
      </c>
      <c r="H124" s="21"/>
    </row>
    <row r="125" spans="1:11" ht="109.2" outlineLevel="7" x14ac:dyDescent="0.3">
      <c r="A125" s="15" t="s">
        <v>228</v>
      </c>
      <c r="B125" s="19" t="s">
        <v>229</v>
      </c>
      <c r="C125" s="17">
        <v>546709</v>
      </c>
      <c r="D125" s="17">
        <v>0</v>
      </c>
      <c r="E125" s="31">
        <f t="shared" si="7"/>
        <v>0</v>
      </c>
      <c r="F125" s="26">
        <v>4385200</v>
      </c>
      <c r="G125" s="27">
        <f t="shared" si="8"/>
        <v>0</v>
      </c>
      <c r="H125" s="21"/>
    </row>
    <row r="126" spans="1:11" ht="124.8" outlineLevel="7" x14ac:dyDescent="0.3">
      <c r="A126" s="15" t="s">
        <v>230</v>
      </c>
      <c r="B126" s="19" t="s">
        <v>231</v>
      </c>
      <c r="C126" s="17">
        <v>0</v>
      </c>
      <c r="D126" s="17">
        <v>0</v>
      </c>
      <c r="E126" s="31">
        <v>0</v>
      </c>
      <c r="F126" s="26">
        <v>3814000</v>
      </c>
      <c r="G126" s="27">
        <f t="shared" si="8"/>
        <v>0</v>
      </c>
      <c r="H126" s="21"/>
    </row>
    <row r="127" spans="1:11" ht="171.6" outlineLevel="7" x14ac:dyDescent="0.3">
      <c r="A127" s="15" t="s">
        <v>232</v>
      </c>
      <c r="B127" s="19" t="s">
        <v>233</v>
      </c>
      <c r="C127" s="17">
        <v>26472000</v>
      </c>
      <c r="D127" s="17">
        <v>26472000</v>
      </c>
      <c r="E127" s="31">
        <f t="shared" si="7"/>
        <v>100</v>
      </c>
      <c r="F127" s="26">
        <v>39275000</v>
      </c>
      <c r="G127" s="27">
        <f t="shared" si="8"/>
        <v>67.401654996817314</v>
      </c>
      <c r="H127" s="21"/>
    </row>
    <row r="128" spans="1:11" ht="156" outlineLevel="7" x14ac:dyDescent="0.3">
      <c r="A128" s="15" t="s">
        <v>234</v>
      </c>
      <c r="B128" s="19" t="s">
        <v>235</v>
      </c>
      <c r="C128" s="17">
        <v>60000</v>
      </c>
      <c r="D128" s="17">
        <v>0</v>
      </c>
      <c r="E128" s="31">
        <f t="shared" si="7"/>
        <v>0</v>
      </c>
      <c r="F128" s="26">
        <v>60000</v>
      </c>
      <c r="G128" s="27">
        <f t="shared" si="8"/>
        <v>0</v>
      </c>
      <c r="H128" s="21"/>
    </row>
    <row r="129" spans="1:11" ht="109.2" outlineLevel="7" x14ac:dyDescent="0.3">
      <c r="A129" s="15" t="s">
        <v>236</v>
      </c>
      <c r="B129" s="16" t="s">
        <v>237</v>
      </c>
      <c r="C129" s="17">
        <v>0</v>
      </c>
      <c r="D129" s="17">
        <v>0</v>
      </c>
      <c r="E129" s="31">
        <v>0</v>
      </c>
      <c r="F129" s="26">
        <v>628600</v>
      </c>
      <c r="G129" s="27">
        <f t="shared" si="8"/>
        <v>0</v>
      </c>
      <c r="H129" s="21"/>
    </row>
    <row r="130" spans="1:11" ht="31.2" outlineLevel="2" x14ac:dyDescent="0.3">
      <c r="A130" s="12" t="s">
        <v>238</v>
      </c>
      <c r="B130" s="13" t="s">
        <v>239</v>
      </c>
      <c r="C130" s="14">
        <v>46196827.18</v>
      </c>
      <c r="D130" s="14">
        <v>43710914.850000001</v>
      </c>
      <c r="E130" s="14">
        <f t="shared" si="7"/>
        <v>94.618867827623831</v>
      </c>
      <c r="F130" s="25">
        <v>230320900</v>
      </c>
      <c r="G130" s="27">
        <f t="shared" si="8"/>
        <v>18.978266779089523</v>
      </c>
      <c r="H130" s="33">
        <f>H131+H147+H149+H151+H155</f>
        <v>46196827.180000007</v>
      </c>
      <c r="I130" s="33">
        <f>I131+I147+I149+I151+I155</f>
        <v>43710914.849999994</v>
      </c>
      <c r="J130" s="33">
        <f>J131+J147+J149+J151+J155</f>
        <v>1338.7418266839568</v>
      </c>
      <c r="K130" s="33">
        <f>K131+K147+K149+K151+K155</f>
        <v>230320900</v>
      </c>
    </row>
    <row r="131" spans="1:11" ht="46.8" outlineLevel="3" x14ac:dyDescent="0.3">
      <c r="A131" s="29" t="s">
        <v>240</v>
      </c>
      <c r="B131" s="30" t="s">
        <v>241</v>
      </c>
      <c r="C131" s="31">
        <v>36990538.93</v>
      </c>
      <c r="D131" s="31">
        <v>35446216.979999997</v>
      </c>
      <c r="E131" s="31">
        <f t="shared" si="7"/>
        <v>95.825089348056153</v>
      </c>
      <c r="F131" s="32">
        <v>185629600</v>
      </c>
      <c r="G131" s="28">
        <f t="shared" si="8"/>
        <v>19.095131907842283</v>
      </c>
      <c r="H131" s="21">
        <f>C133+C134+C135+C136+C137+C138+C139+C140+C141+C142+C143+C144+C145+C146</f>
        <v>36990538.930000007</v>
      </c>
      <c r="I131" s="21">
        <f>D133+D134+D135+D136+D137+D138+D139+D140+D141+D142+D143+D144+D145+D146</f>
        <v>35446216.979999997</v>
      </c>
      <c r="J131" s="21">
        <f>E133+E134+E135+E136+E137+E138+E139+E140+E141+E142+E143+E144+E145+E146</f>
        <v>994.8341122889766</v>
      </c>
      <c r="K131" s="21">
        <f>F133+F134+F135+F136+F137+F138+F139+F140+F141+F142+F143+F144+F145+F146</f>
        <v>185629600</v>
      </c>
    </row>
    <row r="132" spans="1:11" ht="46.8" outlineLevel="4" x14ac:dyDescent="0.3">
      <c r="A132" s="29" t="s">
        <v>242</v>
      </c>
      <c r="B132" s="30" t="s">
        <v>243</v>
      </c>
      <c r="C132" s="31">
        <v>36990538.93</v>
      </c>
      <c r="D132" s="31">
        <v>35446216.979999997</v>
      </c>
      <c r="E132" s="31">
        <f t="shared" si="7"/>
        <v>95.825089348056153</v>
      </c>
      <c r="F132" s="32">
        <v>185629600</v>
      </c>
      <c r="G132" s="28">
        <f t="shared" si="8"/>
        <v>19.095131907842283</v>
      </c>
      <c r="H132" s="21"/>
    </row>
    <row r="133" spans="1:11" ht="202.8" outlineLevel="7" x14ac:dyDescent="0.3">
      <c r="A133" s="15" t="s">
        <v>244</v>
      </c>
      <c r="B133" s="19" t="s">
        <v>245</v>
      </c>
      <c r="C133" s="17">
        <v>7451000</v>
      </c>
      <c r="D133" s="17">
        <v>6990000</v>
      </c>
      <c r="E133" s="31">
        <f t="shared" si="7"/>
        <v>93.812911018655214</v>
      </c>
      <c r="F133" s="26">
        <v>34497700</v>
      </c>
      <c r="G133" s="28">
        <f t="shared" si="8"/>
        <v>20.262220379909383</v>
      </c>
      <c r="H133" s="21"/>
    </row>
    <row r="134" spans="1:11" ht="187.2" outlineLevel="7" x14ac:dyDescent="0.3">
      <c r="A134" s="15" t="s">
        <v>246</v>
      </c>
      <c r="B134" s="19" t="s">
        <v>247</v>
      </c>
      <c r="C134" s="17">
        <v>0</v>
      </c>
      <c r="D134" s="17">
        <v>0</v>
      </c>
      <c r="E134" s="31">
        <v>0</v>
      </c>
      <c r="F134" s="26">
        <v>30500</v>
      </c>
      <c r="G134" s="28">
        <f t="shared" si="8"/>
        <v>0</v>
      </c>
      <c r="H134" s="21"/>
    </row>
    <row r="135" spans="1:11" ht="156" outlineLevel="7" x14ac:dyDescent="0.3">
      <c r="A135" s="15" t="s">
        <v>248</v>
      </c>
      <c r="B135" s="19" t="s">
        <v>249</v>
      </c>
      <c r="C135" s="17">
        <v>14404.99</v>
      </c>
      <c r="D135" s="17">
        <v>8800</v>
      </c>
      <c r="E135" s="31">
        <f t="shared" si="7"/>
        <v>61.089941749352136</v>
      </c>
      <c r="F135" s="26">
        <v>48800</v>
      </c>
      <c r="G135" s="28">
        <f t="shared" si="8"/>
        <v>18.032786885245901</v>
      </c>
      <c r="H135" s="21"/>
    </row>
    <row r="136" spans="1:11" ht="265.2" outlineLevel="7" x14ac:dyDescent="0.3">
      <c r="A136" s="15" t="s">
        <v>250</v>
      </c>
      <c r="B136" s="19" t="s">
        <v>251</v>
      </c>
      <c r="C136" s="17">
        <v>1481419.34</v>
      </c>
      <c r="D136" s="17">
        <v>1426023.5</v>
      </c>
      <c r="E136" s="31">
        <f t="shared" si="7"/>
        <v>96.260623950001886</v>
      </c>
      <c r="F136" s="26">
        <v>5908900</v>
      </c>
      <c r="G136" s="28">
        <f t="shared" si="8"/>
        <v>24.133485081825722</v>
      </c>
      <c r="H136" s="21"/>
    </row>
    <row r="137" spans="1:11" ht="93.6" outlineLevel="7" x14ac:dyDescent="0.3">
      <c r="A137" s="15" t="s">
        <v>252</v>
      </c>
      <c r="B137" s="16" t="s">
        <v>253</v>
      </c>
      <c r="C137" s="17">
        <v>20199.990000000002</v>
      </c>
      <c r="D137" s="17">
        <v>20100</v>
      </c>
      <c r="E137" s="31">
        <f t="shared" si="7"/>
        <v>99.504999754950362</v>
      </c>
      <c r="F137" s="26">
        <v>80800</v>
      </c>
      <c r="G137" s="28">
        <f t="shared" si="8"/>
        <v>24.876237623762375</v>
      </c>
      <c r="H137" s="21"/>
    </row>
    <row r="138" spans="1:11" ht="187.2" outlineLevel="7" x14ac:dyDescent="0.3">
      <c r="A138" s="15" t="s">
        <v>254</v>
      </c>
      <c r="B138" s="19" t="s">
        <v>255</v>
      </c>
      <c r="C138" s="17">
        <v>125650</v>
      </c>
      <c r="D138" s="17">
        <v>0</v>
      </c>
      <c r="E138" s="31">
        <f t="shared" si="7"/>
        <v>0</v>
      </c>
      <c r="F138" s="26">
        <v>502600</v>
      </c>
      <c r="G138" s="28">
        <f t="shared" si="8"/>
        <v>0</v>
      </c>
      <c r="H138" s="21"/>
    </row>
    <row r="139" spans="1:11" ht="124.8" outlineLevel="7" x14ac:dyDescent="0.3">
      <c r="A139" s="15" t="s">
        <v>256</v>
      </c>
      <c r="B139" s="19" t="s">
        <v>257</v>
      </c>
      <c r="C139" s="17">
        <v>6870</v>
      </c>
      <c r="D139" s="17">
        <v>6870</v>
      </c>
      <c r="E139" s="31">
        <f t="shared" si="7"/>
        <v>100</v>
      </c>
      <c r="F139" s="26">
        <v>31800</v>
      </c>
      <c r="G139" s="28">
        <f t="shared" si="8"/>
        <v>21.60377358490566</v>
      </c>
      <c r="H139" s="21"/>
    </row>
    <row r="140" spans="1:11" ht="156" outlineLevel="7" x14ac:dyDescent="0.3">
      <c r="A140" s="15" t="s">
        <v>258</v>
      </c>
      <c r="B140" s="19" t="s">
        <v>259</v>
      </c>
      <c r="C140" s="17">
        <v>333473.81</v>
      </c>
      <c r="D140" s="17">
        <v>333473.81</v>
      </c>
      <c r="E140" s="31">
        <f t="shared" ref="E140:E164" si="10">D140/C140*100</f>
        <v>100</v>
      </c>
      <c r="F140" s="26">
        <v>1280100</v>
      </c>
      <c r="G140" s="28">
        <f t="shared" ref="G140:G164" si="11">D140/F140*100</f>
        <v>26.05060620264042</v>
      </c>
      <c r="H140" s="21"/>
    </row>
    <row r="141" spans="1:11" ht="218.4" outlineLevel="7" x14ac:dyDescent="0.3">
      <c r="A141" s="15" t="s">
        <v>260</v>
      </c>
      <c r="B141" s="19" t="s">
        <v>261</v>
      </c>
      <c r="C141" s="17">
        <v>178875</v>
      </c>
      <c r="D141" s="17">
        <v>119250</v>
      </c>
      <c r="E141" s="31">
        <f t="shared" si="10"/>
        <v>66.666666666666657</v>
      </c>
      <c r="F141" s="26">
        <v>715500</v>
      </c>
      <c r="G141" s="28">
        <f t="shared" si="11"/>
        <v>16.666666666666664</v>
      </c>
      <c r="H141" s="21"/>
    </row>
    <row r="142" spans="1:11" ht="327.60000000000002" outlineLevel="7" x14ac:dyDescent="0.3">
      <c r="A142" s="15" t="s">
        <v>262</v>
      </c>
      <c r="B142" s="19" t="s">
        <v>263</v>
      </c>
      <c r="C142" s="17">
        <v>14788713.189999999</v>
      </c>
      <c r="D142" s="17">
        <v>14358289.41</v>
      </c>
      <c r="E142" s="31">
        <f t="shared" si="10"/>
        <v>97.08951161287618</v>
      </c>
      <c r="F142" s="26">
        <v>72280800</v>
      </c>
      <c r="G142" s="28">
        <f t="shared" si="11"/>
        <v>19.864596697878277</v>
      </c>
      <c r="H142" s="21"/>
    </row>
    <row r="143" spans="1:11" ht="156" outlineLevel="7" x14ac:dyDescent="0.3">
      <c r="A143" s="15" t="s">
        <v>264</v>
      </c>
      <c r="B143" s="19" t="s">
        <v>265</v>
      </c>
      <c r="C143" s="17">
        <v>939951.07</v>
      </c>
      <c r="D143" s="17">
        <v>844899.61</v>
      </c>
      <c r="E143" s="31">
        <f t="shared" si="10"/>
        <v>89.887616171339644</v>
      </c>
      <c r="F143" s="26">
        <v>3292600</v>
      </c>
      <c r="G143" s="28">
        <f t="shared" si="11"/>
        <v>25.660560347445788</v>
      </c>
      <c r="H143" s="21"/>
    </row>
    <row r="144" spans="1:11" ht="156" outlineLevel="7" x14ac:dyDescent="0.3">
      <c r="A144" s="15" t="s">
        <v>266</v>
      </c>
      <c r="B144" s="19" t="s">
        <v>267</v>
      </c>
      <c r="C144" s="17">
        <v>0</v>
      </c>
      <c r="D144" s="17">
        <v>0</v>
      </c>
      <c r="E144" s="31">
        <v>0</v>
      </c>
      <c r="F144" s="26">
        <v>10039600</v>
      </c>
      <c r="G144" s="27">
        <f t="shared" si="11"/>
        <v>0</v>
      </c>
      <c r="H144" s="21"/>
    </row>
    <row r="145" spans="1:11" ht="312" outlineLevel="7" x14ac:dyDescent="0.3">
      <c r="A145" s="15" t="s">
        <v>268</v>
      </c>
      <c r="B145" s="19" t="s">
        <v>269</v>
      </c>
      <c r="C145" s="17">
        <v>11524458.09</v>
      </c>
      <c r="D145" s="17">
        <v>11221585.65</v>
      </c>
      <c r="E145" s="31">
        <f t="shared" si="10"/>
        <v>97.371915992624352</v>
      </c>
      <c r="F145" s="26">
        <v>56452200</v>
      </c>
      <c r="G145" s="28">
        <f t="shared" si="11"/>
        <v>19.878030705623519</v>
      </c>
      <c r="H145" s="21"/>
    </row>
    <row r="146" spans="1:11" ht="124.8" outlineLevel="7" x14ac:dyDescent="0.3">
      <c r="A146" s="15" t="s">
        <v>270</v>
      </c>
      <c r="B146" s="19" t="s">
        <v>271</v>
      </c>
      <c r="C146" s="17">
        <v>125523.45</v>
      </c>
      <c r="D146" s="17">
        <v>116925</v>
      </c>
      <c r="E146" s="31">
        <f t="shared" si="10"/>
        <v>93.149925372510083</v>
      </c>
      <c r="F146" s="26">
        <v>467700</v>
      </c>
      <c r="G146" s="28">
        <f t="shared" si="11"/>
        <v>25</v>
      </c>
      <c r="H146" s="21"/>
    </row>
    <row r="147" spans="1:11" ht="93.6" outlineLevel="3" x14ac:dyDescent="0.3">
      <c r="A147" s="12" t="s">
        <v>272</v>
      </c>
      <c r="B147" s="13" t="s">
        <v>273</v>
      </c>
      <c r="C147" s="14">
        <v>793975</v>
      </c>
      <c r="D147" s="14">
        <v>793975</v>
      </c>
      <c r="E147" s="14">
        <f t="shared" si="10"/>
        <v>100</v>
      </c>
      <c r="F147" s="25">
        <v>3175900</v>
      </c>
      <c r="G147" s="27">
        <f t="shared" si="11"/>
        <v>25</v>
      </c>
      <c r="H147" s="21">
        <f>C148</f>
        <v>793975</v>
      </c>
      <c r="I147" s="21">
        <f>D148</f>
        <v>793975</v>
      </c>
      <c r="J147" s="21">
        <f>E148</f>
        <v>100</v>
      </c>
      <c r="K147" s="21">
        <f>F148</f>
        <v>3175900</v>
      </c>
    </row>
    <row r="148" spans="1:11" ht="109.2" outlineLevel="7" x14ac:dyDescent="0.3">
      <c r="A148" s="15" t="s">
        <v>274</v>
      </c>
      <c r="B148" s="16" t="s">
        <v>275</v>
      </c>
      <c r="C148" s="17">
        <v>793975</v>
      </c>
      <c r="D148" s="17">
        <v>793975</v>
      </c>
      <c r="E148" s="31">
        <f t="shared" si="10"/>
        <v>100</v>
      </c>
      <c r="F148" s="26">
        <v>3175900</v>
      </c>
      <c r="G148" s="28">
        <f t="shared" si="11"/>
        <v>25</v>
      </c>
      <c r="H148" s="21"/>
    </row>
    <row r="149" spans="1:11" ht="93.6" outlineLevel="3" x14ac:dyDescent="0.3">
      <c r="A149" s="12" t="s">
        <v>276</v>
      </c>
      <c r="B149" s="13" t="s">
        <v>277</v>
      </c>
      <c r="C149" s="14">
        <v>0</v>
      </c>
      <c r="D149" s="14">
        <v>0</v>
      </c>
      <c r="E149" s="14">
        <v>0</v>
      </c>
      <c r="F149" s="25">
        <v>1225700</v>
      </c>
      <c r="G149" s="27">
        <f t="shared" si="11"/>
        <v>0</v>
      </c>
      <c r="H149" s="21">
        <f>C150</f>
        <v>0</v>
      </c>
      <c r="I149" s="21">
        <f>D150</f>
        <v>0</v>
      </c>
      <c r="J149" s="21">
        <f>E150</f>
        <v>0</v>
      </c>
      <c r="K149" s="21">
        <f>F150</f>
        <v>1225700</v>
      </c>
    </row>
    <row r="150" spans="1:11" ht="156" outlineLevel="7" x14ac:dyDescent="0.3">
      <c r="A150" s="15" t="s">
        <v>278</v>
      </c>
      <c r="B150" s="19" t="s">
        <v>279</v>
      </c>
      <c r="C150" s="17">
        <v>0</v>
      </c>
      <c r="D150" s="17">
        <v>0</v>
      </c>
      <c r="E150" s="31">
        <v>0</v>
      </c>
      <c r="F150" s="26">
        <v>1225700</v>
      </c>
      <c r="G150" s="28">
        <f t="shared" si="11"/>
        <v>0</v>
      </c>
      <c r="H150" s="21"/>
    </row>
    <row r="151" spans="1:11" ht="46.8" outlineLevel="3" x14ac:dyDescent="0.3">
      <c r="A151" s="12" t="s">
        <v>280</v>
      </c>
      <c r="B151" s="13" t="s">
        <v>281</v>
      </c>
      <c r="C151" s="14">
        <v>679100.01</v>
      </c>
      <c r="D151" s="14">
        <v>399198</v>
      </c>
      <c r="E151" s="14">
        <f t="shared" si="10"/>
        <v>58.783388914984705</v>
      </c>
      <c r="F151" s="25">
        <v>1596800</v>
      </c>
      <c r="G151" s="27">
        <f t="shared" si="11"/>
        <v>24.999874749499</v>
      </c>
      <c r="H151" s="21">
        <f>C153</f>
        <v>679100.01</v>
      </c>
      <c r="I151" s="21">
        <f>D153</f>
        <v>399198</v>
      </c>
      <c r="J151" s="21">
        <f>E153</f>
        <v>58.783388914984705</v>
      </c>
      <c r="K151" s="21">
        <f>F153</f>
        <v>1596800</v>
      </c>
    </row>
    <row r="152" spans="1:11" ht="62.4" outlineLevel="4" x14ac:dyDescent="0.3">
      <c r="A152" s="12" t="s">
        <v>282</v>
      </c>
      <c r="B152" s="13" t="s">
        <v>283</v>
      </c>
      <c r="C152" s="14">
        <v>679100.01</v>
      </c>
      <c r="D152" s="14">
        <v>399198</v>
      </c>
      <c r="E152" s="14">
        <f t="shared" si="10"/>
        <v>58.783388914984705</v>
      </c>
      <c r="F152" s="25">
        <v>1596800</v>
      </c>
      <c r="G152" s="27">
        <f t="shared" si="11"/>
        <v>24.999874749499</v>
      </c>
      <c r="H152" s="21"/>
    </row>
    <row r="153" spans="1:11" ht="62.4" outlineLevel="7" x14ac:dyDescent="0.3">
      <c r="A153" s="15" t="s">
        <v>282</v>
      </c>
      <c r="B153" s="16" t="s">
        <v>283</v>
      </c>
      <c r="C153" s="17">
        <v>679100.01</v>
      </c>
      <c r="D153" s="17">
        <v>399198</v>
      </c>
      <c r="E153" s="14">
        <f t="shared" si="10"/>
        <v>58.783388914984705</v>
      </c>
      <c r="F153" s="26">
        <v>1596800</v>
      </c>
      <c r="G153" s="27">
        <f t="shared" si="11"/>
        <v>24.999874749499</v>
      </c>
      <c r="H153" s="21"/>
    </row>
    <row r="154" spans="1:11" ht="15.6" outlineLevel="3" x14ac:dyDescent="0.3">
      <c r="A154" s="12" t="s">
        <v>284</v>
      </c>
      <c r="B154" s="13" t="s">
        <v>285</v>
      </c>
      <c r="C154" s="14">
        <v>7733213.2400000002</v>
      </c>
      <c r="D154" s="14">
        <v>7071524.8700000001</v>
      </c>
      <c r="E154" s="14">
        <f t="shared" si="10"/>
        <v>91.443551994953125</v>
      </c>
      <c r="F154" s="25">
        <v>38692900</v>
      </c>
      <c r="G154" s="27">
        <f t="shared" si="11"/>
        <v>18.276027048890107</v>
      </c>
      <c r="H154" s="21"/>
    </row>
    <row r="155" spans="1:11" ht="31.2" outlineLevel="4" x14ac:dyDescent="0.3">
      <c r="A155" s="12" t="s">
        <v>286</v>
      </c>
      <c r="B155" s="13" t="s">
        <v>287</v>
      </c>
      <c r="C155" s="14">
        <v>7733213.2400000002</v>
      </c>
      <c r="D155" s="14">
        <v>7071524.8700000001</v>
      </c>
      <c r="E155" s="14">
        <f t="shared" si="10"/>
        <v>91.443551994953125</v>
      </c>
      <c r="F155" s="25">
        <v>38692900</v>
      </c>
      <c r="G155" s="27">
        <f t="shared" si="11"/>
        <v>18.276027048890107</v>
      </c>
      <c r="H155" s="21">
        <f>C156+C157</f>
        <v>7733213.2400000002</v>
      </c>
      <c r="I155" s="21">
        <f>D156+D157</f>
        <v>7071524.8699999992</v>
      </c>
      <c r="J155" s="21">
        <f>E156+E157</f>
        <v>185.12432547999558</v>
      </c>
      <c r="K155" s="21">
        <f>F156+F157</f>
        <v>38692900</v>
      </c>
    </row>
    <row r="156" spans="1:11" ht="296.39999999999998" outlineLevel="7" x14ac:dyDescent="0.3">
      <c r="A156" s="15" t="s">
        <v>288</v>
      </c>
      <c r="B156" s="19" t="s">
        <v>289</v>
      </c>
      <c r="C156" s="17">
        <v>5450658.9699999997</v>
      </c>
      <c r="D156" s="17">
        <v>4896418.5199999996</v>
      </c>
      <c r="E156" s="31">
        <f t="shared" si="10"/>
        <v>89.83167992988561</v>
      </c>
      <c r="F156" s="26">
        <v>27026900</v>
      </c>
      <c r="G156" s="28">
        <f t="shared" si="11"/>
        <v>18.116833673118261</v>
      </c>
      <c r="H156" s="21"/>
    </row>
    <row r="157" spans="1:11" ht="312" outlineLevel="7" x14ac:dyDescent="0.3">
      <c r="A157" s="15" t="s">
        <v>290</v>
      </c>
      <c r="B157" s="19" t="s">
        <v>291</v>
      </c>
      <c r="C157" s="17">
        <v>2282554.27</v>
      </c>
      <c r="D157" s="17">
        <v>2175106.35</v>
      </c>
      <c r="E157" s="31">
        <f t="shared" si="10"/>
        <v>95.292645550109967</v>
      </c>
      <c r="F157" s="26">
        <v>11666000</v>
      </c>
      <c r="G157" s="28">
        <f t="shared" si="11"/>
        <v>18.644834133379049</v>
      </c>
      <c r="H157" s="21"/>
    </row>
    <row r="158" spans="1:11" ht="31.2" outlineLevel="1" x14ac:dyDescent="0.3">
      <c r="A158" s="12" t="s">
        <v>292</v>
      </c>
      <c r="B158" s="13" t="s">
        <v>293</v>
      </c>
      <c r="C158" s="14">
        <v>99960</v>
      </c>
      <c r="D158" s="14">
        <v>99960</v>
      </c>
      <c r="E158" s="14">
        <f t="shared" si="10"/>
        <v>100</v>
      </c>
      <c r="F158" s="25">
        <v>99960</v>
      </c>
      <c r="G158" s="27">
        <f t="shared" si="11"/>
        <v>100</v>
      </c>
      <c r="H158" s="21"/>
    </row>
    <row r="159" spans="1:11" ht="31.2" outlineLevel="2" x14ac:dyDescent="0.3">
      <c r="A159" s="29" t="s">
        <v>294</v>
      </c>
      <c r="B159" s="30" t="s">
        <v>295</v>
      </c>
      <c r="C159" s="31">
        <v>99960</v>
      </c>
      <c r="D159" s="31">
        <v>99960</v>
      </c>
      <c r="E159" s="31">
        <f t="shared" si="10"/>
        <v>100</v>
      </c>
      <c r="F159" s="32">
        <v>99960</v>
      </c>
      <c r="G159" s="28">
        <f t="shared" si="11"/>
        <v>100</v>
      </c>
      <c r="H159" s="21"/>
    </row>
    <row r="160" spans="1:11" ht="62.4" outlineLevel="7" x14ac:dyDescent="0.3">
      <c r="A160" s="15" t="s">
        <v>296</v>
      </c>
      <c r="B160" s="16" t="s">
        <v>297</v>
      </c>
      <c r="C160" s="17">
        <v>99960</v>
      </c>
      <c r="D160" s="17">
        <v>99960</v>
      </c>
      <c r="E160" s="31">
        <f t="shared" si="10"/>
        <v>100</v>
      </c>
      <c r="F160" s="26">
        <v>99960</v>
      </c>
      <c r="G160" s="28">
        <f t="shared" si="11"/>
        <v>100</v>
      </c>
      <c r="H160" s="21"/>
    </row>
    <row r="161" spans="1:11" ht="15.6" outlineLevel="1" x14ac:dyDescent="0.3">
      <c r="A161" s="12" t="s">
        <v>298</v>
      </c>
      <c r="B161" s="13" t="s">
        <v>299</v>
      </c>
      <c r="C161" s="14">
        <v>0</v>
      </c>
      <c r="D161" s="14">
        <v>0</v>
      </c>
      <c r="E161" s="14">
        <v>0</v>
      </c>
      <c r="F161" s="25">
        <v>457243</v>
      </c>
      <c r="G161" s="27">
        <f t="shared" si="11"/>
        <v>0</v>
      </c>
      <c r="H161" s="21"/>
    </row>
    <row r="162" spans="1:11" ht="31.2" outlineLevel="2" x14ac:dyDescent="0.3">
      <c r="A162" s="12" t="s">
        <v>300</v>
      </c>
      <c r="B162" s="13" t="s">
        <v>301</v>
      </c>
      <c r="C162" s="14">
        <v>0</v>
      </c>
      <c r="D162" s="14">
        <v>0</v>
      </c>
      <c r="E162" s="14">
        <v>0</v>
      </c>
      <c r="F162" s="25">
        <v>457243</v>
      </c>
      <c r="G162" s="27">
        <f t="shared" si="11"/>
        <v>0</v>
      </c>
      <c r="H162" s="21"/>
    </row>
    <row r="163" spans="1:11" ht="31.2" outlineLevel="7" x14ac:dyDescent="0.3">
      <c r="A163" s="15" t="s">
        <v>302</v>
      </c>
      <c r="B163" s="16" t="s">
        <v>301</v>
      </c>
      <c r="C163" s="17">
        <v>0</v>
      </c>
      <c r="D163" s="17">
        <v>0</v>
      </c>
      <c r="E163" s="14">
        <v>0</v>
      </c>
      <c r="F163" s="26">
        <v>457243</v>
      </c>
      <c r="G163" s="27">
        <f t="shared" si="11"/>
        <v>0</v>
      </c>
      <c r="H163" s="21"/>
    </row>
    <row r="164" spans="1:11" ht="15.6" x14ac:dyDescent="0.3">
      <c r="A164" s="9" t="s">
        <v>3</v>
      </c>
      <c r="B164" s="10"/>
      <c r="C164" s="11">
        <v>109271267.20999999</v>
      </c>
      <c r="D164" s="11">
        <v>113926350.90000001</v>
      </c>
      <c r="E164" s="14">
        <f t="shared" si="10"/>
        <v>104.26011687139471</v>
      </c>
      <c r="F164" s="24">
        <v>494647287.57999998</v>
      </c>
      <c r="G164" s="27">
        <f t="shared" si="11"/>
        <v>23.03183576672793</v>
      </c>
      <c r="H164" s="21">
        <f>H103+H11</f>
        <v>109271267.21000001</v>
      </c>
      <c r="I164" s="21">
        <f>I103+I11</f>
        <v>113926350.90000001</v>
      </c>
      <c r="J164" s="21">
        <f>J103+J11</f>
        <v>6337.1582700441213</v>
      </c>
      <c r="K164" s="21">
        <f>K103+K11</f>
        <v>494647287.58000004</v>
      </c>
    </row>
  </sheetData>
  <mergeCells count="4">
    <mergeCell ref="A1:I1"/>
    <mergeCell ref="A8:F8"/>
    <mergeCell ref="A7:F7"/>
    <mergeCell ref="A6:G6"/>
  </mergeCells>
  <printOptions horizontalCentered="1"/>
  <pageMargins left="0.74803149606299213" right="0.19685039370078741" top="0.19685039370078741" bottom="0.19685039370078741" header="0.19685039370078741" footer="0.19685039370078741"/>
  <pageSetup paperSize="9" scale="53" orientation="portrait" r:id="rId1"/>
  <headerFooter alignWithMargins="0"/>
  <rowBreaks count="1" manualBreakCount="1">
    <brk id="146" max="6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rep:2.41.2.80</dc:description>
  <cp:lastModifiedBy>Гаморкина И П</cp:lastModifiedBy>
  <cp:lastPrinted>2017-04-06T03:07:09Z</cp:lastPrinted>
  <dcterms:created xsi:type="dcterms:W3CDTF">2017-04-05T08:59:37Z</dcterms:created>
  <dcterms:modified xsi:type="dcterms:W3CDTF">2017-04-11T07:00:57Z</dcterms:modified>
</cp:coreProperties>
</file>