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Исполнение по кварталам 2025\1 квартал 2025\"/>
    </mc:Choice>
  </mc:AlternateContent>
  <bookViews>
    <workbookView xWindow="0" yWindow="0" windowWidth="23040" windowHeight="86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24" i="1" l="1"/>
  <c r="J16" i="1" l="1"/>
  <c r="J14" i="1"/>
  <c r="J12" i="1"/>
  <c r="J11" i="1" s="1"/>
  <c r="J10" i="1"/>
  <c r="D13" i="1"/>
  <c r="D15" i="1"/>
  <c r="K12" i="1"/>
  <c r="K11" i="1" s="1"/>
  <c r="E11" i="1"/>
  <c r="E7" i="1" s="1"/>
  <c r="F11" i="1"/>
  <c r="F7" i="1" s="1"/>
  <c r="G11" i="1"/>
  <c r="G7" i="1" s="1"/>
  <c r="H11" i="1"/>
  <c r="H7" i="1" s="1"/>
  <c r="I11" i="1"/>
  <c r="I7" i="1" s="1"/>
  <c r="D11" i="1"/>
  <c r="D7" i="1" s="1"/>
  <c r="D25" i="1" s="1"/>
  <c r="E15" i="1" l="1"/>
  <c r="E13" i="1" s="1"/>
  <c r="E25" i="1" s="1"/>
  <c r="F15" i="1"/>
  <c r="F13" i="1" s="1"/>
  <c r="F25" i="1" s="1"/>
  <c r="G15" i="1"/>
  <c r="G13" i="1" s="1"/>
  <c r="G25" i="1" s="1"/>
  <c r="H15" i="1"/>
  <c r="H13" i="1" s="1"/>
  <c r="H25" i="1" s="1"/>
  <c r="I15" i="1"/>
  <c r="I13" i="1" s="1"/>
  <c r="I25" i="1" s="1"/>
  <c r="K22" i="1"/>
  <c r="K23" i="1"/>
  <c r="J22" i="1"/>
  <c r="J23" i="1"/>
  <c r="J24" i="1"/>
  <c r="J21" i="1"/>
  <c r="K21" i="1"/>
  <c r="K20" i="1"/>
  <c r="J20" i="1"/>
  <c r="K18" i="1"/>
  <c r="J18" i="1"/>
  <c r="K17" i="1"/>
  <c r="J17" i="1"/>
  <c r="K14" i="1"/>
  <c r="K19" i="1"/>
  <c r="J19" i="1"/>
  <c r="K16" i="1"/>
  <c r="K10" i="1"/>
  <c r="J15" i="1" l="1"/>
  <c r="J13" i="1" s="1"/>
  <c r="K15" i="1"/>
  <c r="K13" i="1" s="1"/>
  <c r="J8" i="1" l="1"/>
  <c r="K9" i="1" l="1"/>
  <c r="J9" i="1"/>
  <c r="J7" i="1" s="1"/>
  <c r="J25" i="1" s="1"/>
  <c r="L9" i="1" l="1"/>
  <c r="K8" i="1"/>
  <c r="K7" i="1" s="1"/>
  <c r="K25" i="1" s="1"/>
  <c r="L8" i="1" l="1"/>
  <c r="L25" i="1" l="1"/>
  <c r="L7" i="1"/>
</calcChain>
</file>

<file path=xl/sharedStrings.xml><?xml version="1.0" encoding="utf-8"?>
<sst xmlns="http://schemas.openxmlformats.org/spreadsheetml/2006/main" count="52" uniqueCount="46">
  <si>
    <t>Наименование федерального проекта</t>
  </si>
  <si>
    <t>Средства федерального бюджета</t>
  </si>
  <si>
    <t>Средства краевого бюджета</t>
  </si>
  <si>
    <t>Средства местного бюджета</t>
  </si>
  <si>
    <t>1.1.</t>
  </si>
  <si>
    <t>2.1.</t>
  </si>
  <si>
    <t>№ п/п</t>
  </si>
  <si>
    <t>ВСЕГО:</t>
  </si>
  <si>
    <t>план</t>
  </si>
  <si>
    <t>факт</t>
  </si>
  <si>
    <t>% освоения (факт/план)</t>
  </si>
  <si>
    <r>
      <t xml:space="preserve">Наименование национального проекта / </t>
    </r>
    <r>
      <rPr>
        <u/>
        <sz val="14"/>
        <color theme="1"/>
        <rFont val="Times New Roman"/>
        <family val="1"/>
        <charset val="204"/>
      </rPr>
      <t>Наименование учреждения бюджетополучателя</t>
    </r>
  </si>
  <si>
    <t>1.2.</t>
  </si>
  <si>
    <t>ФП "Формирование комфортной городской среды"</t>
  </si>
  <si>
    <t>ФП "Безопасность дорожного движения"</t>
  </si>
  <si>
    <t>1.3.</t>
  </si>
  <si>
    <t>ИТОГО средств на 2025 год</t>
  </si>
  <si>
    <t>НП "Инфраструктура для жизни"</t>
  </si>
  <si>
    <r>
      <t>Средства на софинансирование муниципальной программы "Формирование комфортной городской среды"  (</t>
    </r>
    <r>
      <rPr>
        <b/>
        <i/>
        <sz val="14"/>
        <color theme="1"/>
        <rFont val="Times New Roman"/>
        <family val="1"/>
        <charset val="204"/>
      </rPr>
      <t>Муниципальное казенное учреждение "Служба единого заказчика" 012 0503 152И455550 244</t>
    </r>
    <r>
      <rPr>
        <i/>
        <sz val="14"/>
        <color theme="1"/>
        <rFont val="Times New Roman"/>
        <family val="1"/>
        <charset val="204"/>
      </rPr>
      <t>)</t>
    </r>
  </si>
  <si>
    <r>
      <t xml:space="preserve">Средства на софинансирование муниципальной программы "Формирование комфортной городской среды" 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i/>
        <sz val="14"/>
        <color theme="1"/>
        <rFont val="Times New Roman"/>
        <family val="1"/>
        <charset val="204"/>
      </rPr>
      <t>012 0503 152И455550 811</t>
    </r>
    <r>
      <rPr>
        <i/>
        <sz val="14"/>
        <color theme="1"/>
        <rFont val="Times New Roman"/>
        <family val="1"/>
        <charset val="204"/>
      </rPr>
      <t>)</t>
    </r>
  </si>
  <si>
    <r>
      <t xml:space="preserve">Средства на реализацию мероприятий, направленных на повышение безопасности дорожного движения за счет средств дорожного фонда Красноярского края и местного бюджета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 012 0409 102И59Д130 244)</t>
    </r>
  </si>
  <si>
    <t>1.4.</t>
  </si>
  <si>
    <r>
      <t xml:space="preserve">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  </r>
    <r>
      <rPr>
        <b/>
        <i/>
        <sz val="14"/>
        <color theme="1"/>
        <rFont val="Times New Roman"/>
        <family val="1"/>
        <charset val="204"/>
      </rPr>
      <t>(Муниципальное бюджетное учреждение "Управление городского хозяйства города Бородино" 012 0503 152И454240 612)</t>
    </r>
  </si>
  <si>
    <t>НП "Молодежь и дети"</t>
  </si>
  <si>
    <t>ФП "Педагоги и наставники"</t>
  </si>
  <si>
    <r>
      <t xml:space="preserve"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"Средняя общеобразовательная школа № 1" 079 0702 012Ю650500 612)</t>
    </r>
  </si>
  <si>
    <r>
      <t>Средства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  <r>
      <rPr>
        <b/>
        <i/>
        <sz val="14"/>
        <color theme="1"/>
        <rFont val="Times New Roman"/>
        <family val="1"/>
        <charset val="204"/>
      </rPr>
      <t xml:space="preserve"> (Муниципальное бюджетное общеобразовательное учреждение "Средняя общеобразовательная школа № 1" 079 0702 012Ю651790 612)</t>
    </r>
  </si>
  <si>
    <r>
  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"Средняя общеобразовательная школа № 1" 079 0702 012Ю653030 612)</t>
    </r>
  </si>
  <si>
    <r>
      <t xml:space="preserve"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"Средняя общеобразовательная школа № 2" 079 0702 012Ю650500 612)</t>
    </r>
  </si>
  <si>
    <r>
      <t>Средства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  <r>
      <rPr>
        <b/>
        <i/>
        <sz val="14"/>
        <color theme="1"/>
        <rFont val="Times New Roman"/>
        <family val="1"/>
        <charset val="204"/>
      </rPr>
      <t xml:space="preserve"> (Муниципальное бюджетное общеобразовательное учреждение "Средняя общеобразовательная школа № 2" 079 0702 012Ю651790 612)</t>
    </r>
  </si>
  <si>
    <r>
  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"Средняя общеобразовательная школа № 2" 079 0702 012Ю653030 612)</t>
    </r>
  </si>
  <si>
    <t>ФП "Все лучшее детям"</t>
  </si>
  <si>
    <r>
      <rPr>
        <i/>
        <sz val="14"/>
        <color theme="1"/>
        <rFont val="Times New Roman"/>
        <family val="1"/>
        <charset val="204"/>
      </rPr>
      <t>Средства на оснащение предметных кабинетов общеобразовательных организаций средствами обучения и воспитания</t>
    </r>
    <r>
      <rPr>
        <b/>
        <i/>
        <sz val="14"/>
        <color theme="1"/>
        <rFont val="Times New Roman"/>
        <family val="1"/>
        <charset val="204"/>
      </rPr>
      <t xml:space="preserve"> (Муниципальное бюджетное общеобразовательное учреждение средняя общеобразовательная школа № 3 079 0702 012Ю455590 612)</t>
    </r>
  </si>
  <si>
    <r>
      <t xml:space="preserve"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"Средняя общеобразовательная школа № 3" 079 0702 012Ю650500 612)</t>
    </r>
  </si>
  <si>
    <r>
      <t>Средства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  <r>
      <rPr>
        <b/>
        <i/>
        <sz val="14"/>
        <color theme="1"/>
        <rFont val="Times New Roman"/>
        <family val="1"/>
        <charset val="204"/>
      </rPr>
      <t xml:space="preserve"> (Муниципальное бюджетное общеобразовательное учреждение "Средняя общеобразовательная школа № 3" 079 0702 012Ю651790 612)</t>
    </r>
  </si>
  <si>
    <r>
  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"Средняя общеобразовательная школа № 3" 079 0702 012Ю653030 612)</t>
    </r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</si>
  <si>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</si>
  <si>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</si>
  <si>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</si>
  <si>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</si>
  <si>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</si>
  <si>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</si>
  <si>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</si>
  <si>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</si>
  <si>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</si>
  <si>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r>
      <t>Информация по национальным проектам, реализуемым в городе Бородино в 2025 году (</t>
    </r>
    <r>
      <rPr>
        <sz val="14"/>
        <color theme="1"/>
        <rFont val="Times New Roman"/>
        <family val="1"/>
        <charset val="204"/>
      </rPr>
      <t>по состоянию на 31.03.2025</t>
    </r>
    <r>
      <rPr>
        <b/>
        <sz val="14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</si>
</sst>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Alignment="1">
      <alignment horizontal="center"/>
    </xf>
    <xf numFmtId="0" fontId="1" fillId="2" borderId="1" xfId="0" applyFont="1" applyFill="1" applyBorder="1"/>
    <xf numFmtId="0" fontId="3" fillId="2" borderId="1" xfId="0" applyFont="1" applyFill="1" applyBorder="1"/>
    <xf numFmtId="4" fontId="3" fillId="2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4" fillId="0" borderId="1" xfId="0" applyNumberFormat="1" applyFont="1" applyFill="1" applyBorder="1"/>
    <xf numFmtId="164" fontId="4" fillId="0" borderId="1" xfId="0" applyNumberFormat="1" applyFont="1" applyFill="1" applyBorder="1"/>
    <xf numFmtId="4" fontId="1" fillId="0" borderId="0" xfId="0" applyNumberFormat="1" applyFont="1"/>
    <xf numFmtId="0" fontId="1" fillId="0" borderId="0" xfId="0" applyFont="1" applyFill="1"/>
    <xf numFmtId="0" fontId="0" fillId="0" borderId="0" xfId="0" applyFill="1"/>
    <xf numFmtId="4" fontId="5" fillId="2" borderId="1" xfId="0" applyNumberFormat="1" applyFont="1" applyFill="1" applyBorder="1" applyAlignment="1"/>
    <xf numFmtId="164" fontId="5" fillId="2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tabSelected="1" view="pageBreakPreview" topLeftCell="D1" zoomScale="75" zoomScaleNormal="75" zoomScaleSheetLayoutView="75" workbookViewId="0">
      <selection activeCell="P5" sqref="P5"/>
    </sheetView>
  </sheetViews>
  <sheetFormatPr defaultRowHeight="14.4" x14ac:dyDescent="0.3"/>
  <cols>
    <col min="1" max="1" width="14" bestFit="1" customWidth="1"/>
    <col min="2" max="2" width="103.5546875" customWidth="1"/>
    <col min="3" max="3" width="22.6640625" customWidth="1"/>
    <col min="4" max="5" width="20.33203125" customWidth="1"/>
    <col min="6" max="7" width="21.44140625" customWidth="1"/>
    <col min="8" max="9" width="20.33203125" customWidth="1"/>
    <col min="10" max="10" width="20.6640625" customWidth="1"/>
    <col min="11" max="11" width="19.88671875" customWidth="1"/>
    <col min="12" max="12" width="16.44140625" customWidth="1"/>
    <col min="13" max="13" width="10.6640625" customWidth="1"/>
  </cols>
  <sheetData>
    <row r="1" spans="1:22" ht="18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22" ht="18" x14ac:dyDescent="0.35">
      <c r="A2" s="36" t="s">
        <v>45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12"/>
    </row>
    <row r="3" spans="1:22" ht="18" x14ac:dyDescent="0.3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22" ht="18" x14ac:dyDescent="0.3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22" ht="75.75" customHeight="1" x14ac:dyDescent="0.35">
      <c r="A5" s="42" t="s">
        <v>6</v>
      </c>
      <c r="B5" s="42" t="s">
        <v>11</v>
      </c>
      <c r="C5" s="42" t="s">
        <v>0</v>
      </c>
      <c r="D5" s="40" t="s">
        <v>1</v>
      </c>
      <c r="E5" s="41"/>
      <c r="F5" s="40" t="s">
        <v>2</v>
      </c>
      <c r="G5" s="41"/>
      <c r="H5" s="40" t="s">
        <v>3</v>
      </c>
      <c r="I5" s="41"/>
      <c r="J5" s="37" t="s">
        <v>16</v>
      </c>
      <c r="K5" s="38"/>
      <c r="L5" s="39"/>
      <c r="M5" s="1"/>
      <c r="N5" s="1"/>
      <c r="O5" s="1"/>
      <c r="P5" s="1"/>
      <c r="Q5" s="1"/>
      <c r="R5" s="1"/>
      <c r="S5" s="1"/>
      <c r="T5" s="1"/>
    </row>
    <row r="6" spans="1:22" ht="34.799999999999997" x14ac:dyDescent="0.35">
      <c r="A6" s="43"/>
      <c r="B6" s="43"/>
      <c r="C6" s="43"/>
      <c r="D6" s="2" t="s">
        <v>8</v>
      </c>
      <c r="E6" s="10" t="s">
        <v>9</v>
      </c>
      <c r="F6" s="2" t="s">
        <v>8</v>
      </c>
      <c r="G6" s="10" t="s">
        <v>9</v>
      </c>
      <c r="H6" s="2" t="s">
        <v>8</v>
      </c>
      <c r="I6" s="10" t="s">
        <v>9</v>
      </c>
      <c r="J6" s="9" t="s">
        <v>8</v>
      </c>
      <c r="K6" s="3" t="s">
        <v>9</v>
      </c>
      <c r="L6" s="3" t="s">
        <v>10</v>
      </c>
      <c r="M6" s="1"/>
      <c r="N6" s="1"/>
      <c r="O6" s="1"/>
      <c r="P6" s="1"/>
      <c r="Q6" s="1"/>
      <c r="R6" s="1"/>
      <c r="S6" s="1"/>
      <c r="T6" s="1"/>
    </row>
    <row r="7" spans="1:22" ht="72" x14ac:dyDescent="0.35">
      <c r="A7" s="7">
        <v>1</v>
      </c>
      <c r="B7" s="31" t="s">
        <v>17</v>
      </c>
      <c r="C7" s="21" t="s">
        <v>13</v>
      </c>
      <c r="D7" s="4">
        <f>D8+D9+D10+D11</f>
        <v>79425429.700000003</v>
      </c>
      <c r="E7" s="4">
        <f t="shared" ref="E7:I7" si="0">E8+E9+E10+E11</f>
        <v>70899100</v>
      </c>
      <c r="F7" s="4">
        <f t="shared" si="0"/>
        <v>1509886.3</v>
      </c>
      <c r="G7" s="4">
        <f t="shared" si="0"/>
        <v>716152.53</v>
      </c>
      <c r="H7" s="4">
        <f t="shared" si="0"/>
        <v>3957950.04</v>
      </c>
      <c r="I7" s="4">
        <f t="shared" si="0"/>
        <v>3528000</v>
      </c>
      <c r="J7" s="4">
        <f>J8+J9+J10+J11</f>
        <v>84893266.040000007</v>
      </c>
      <c r="K7" s="4">
        <f>K8+K9+K10+K11</f>
        <v>75143252.530000001</v>
      </c>
      <c r="L7" s="8">
        <f t="shared" ref="L7:L9" si="1">ROUND(K7/J7*100,1)</f>
        <v>88.5</v>
      </c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54" x14ac:dyDescent="0.35">
      <c r="A8" s="17" t="s">
        <v>4</v>
      </c>
      <c r="B8" s="5" t="s">
        <v>18</v>
      </c>
      <c r="C8" s="6"/>
      <c r="D8" s="22">
        <v>5968430.79</v>
      </c>
      <c r="E8" s="22">
        <v>0</v>
      </c>
      <c r="F8" s="22">
        <v>380963.64</v>
      </c>
      <c r="G8" s="22">
        <v>0</v>
      </c>
      <c r="H8" s="22">
        <v>299186.12</v>
      </c>
      <c r="I8" s="22">
        <v>0</v>
      </c>
      <c r="J8" s="22">
        <f>D8+F8+H8</f>
        <v>6648580.5499999998</v>
      </c>
      <c r="K8" s="22">
        <f t="shared" ref="J8:K24" si="2">E8+G8+I8</f>
        <v>0</v>
      </c>
      <c r="L8" s="23">
        <f t="shared" si="1"/>
        <v>0</v>
      </c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54" x14ac:dyDescent="0.35">
      <c r="A9" s="17" t="s">
        <v>12</v>
      </c>
      <c r="B9" s="5" t="s">
        <v>19</v>
      </c>
      <c r="C9" s="6"/>
      <c r="D9" s="22">
        <v>2557898.91</v>
      </c>
      <c r="E9" s="22">
        <v>0</v>
      </c>
      <c r="F9" s="22">
        <v>163270.13</v>
      </c>
      <c r="G9" s="22">
        <v>0</v>
      </c>
      <c r="H9" s="22">
        <v>128222.63</v>
      </c>
      <c r="I9" s="22">
        <v>0</v>
      </c>
      <c r="J9" s="22">
        <f t="shared" si="2"/>
        <v>2849391.67</v>
      </c>
      <c r="K9" s="22">
        <f t="shared" si="2"/>
        <v>0</v>
      </c>
      <c r="L9" s="23">
        <f t="shared" si="1"/>
        <v>0</v>
      </c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72" x14ac:dyDescent="0.35">
      <c r="A10" s="17" t="s">
        <v>15</v>
      </c>
      <c r="B10" s="5" t="s">
        <v>22</v>
      </c>
      <c r="C10" s="6"/>
      <c r="D10" s="22">
        <v>70899100</v>
      </c>
      <c r="E10" s="22">
        <v>70899100</v>
      </c>
      <c r="F10" s="22">
        <v>716152.53</v>
      </c>
      <c r="G10" s="22">
        <v>716152.53</v>
      </c>
      <c r="H10" s="22">
        <v>3528000</v>
      </c>
      <c r="I10" s="22">
        <v>3528000</v>
      </c>
      <c r="J10" s="22">
        <f>D10+F10+H10</f>
        <v>75143252.530000001</v>
      </c>
      <c r="K10" s="22">
        <f t="shared" si="2"/>
        <v>75143252.530000001</v>
      </c>
      <c r="L10" s="23">
        <v>0</v>
      </c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9.5" customHeight="1" x14ac:dyDescent="0.35">
      <c r="A11" s="17"/>
      <c r="B11" s="34" t="s">
        <v>14</v>
      </c>
      <c r="C11" s="35"/>
      <c r="D11" s="30">
        <f>D12</f>
        <v>0</v>
      </c>
      <c r="E11" s="30">
        <f t="shared" ref="E11:I11" si="3">E12</f>
        <v>0</v>
      </c>
      <c r="F11" s="30">
        <f t="shared" si="3"/>
        <v>249500</v>
      </c>
      <c r="G11" s="30">
        <f t="shared" si="3"/>
        <v>0</v>
      </c>
      <c r="H11" s="30">
        <f t="shared" si="3"/>
        <v>2541.29</v>
      </c>
      <c r="I11" s="30">
        <f t="shared" si="3"/>
        <v>0</v>
      </c>
      <c r="J11" s="30">
        <f>J12</f>
        <v>252041.29</v>
      </c>
      <c r="K11" s="30">
        <f>K12</f>
        <v>0</v>
      </c>
      <c r="L11" s="28">
        <v>0</v>
      </c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72" x14ac:dyDescent="0.35">
      <c r="A12" s="17" t="s">
        <v>21</v>
      </c>
      <c r="B12" s="5" t="s">
        <v>20</v>
      </c>
      <c r="C12" s="29"/>
      <c r="D12" s="22">
        <v>0</v>
      </c>
      <c r="E12" s="22">
        <v>0</v>
      </c>
      <c r="F12" s="22">
        <v>249500</v>
      </c>
      <c r="G12" s="22">
        <v>0</v>
      </c>
      <c r="H12" s="22">
        <v>2541.29</v>
      </c>
      <c r="I12" s="22">
        <v>0</v>
      </c>
      <c r="J12" s="22">
        <f>D12+F12+H12</f>
        <v>252041.29</v>
      </c>
      <c r="K12" s="22">
        <f t="shared" si="2"/>
        <v>0</v>
      </c>
      <c r="L12" s="23">
        <v>0</v>
      </c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36" x14ac:dyDescent="0.35">
      <c r="A13" s="20">
        <v>2</v>
      </c>
      <c r="B13" s="21" t="s">
        <v>23</v>
      </c>
      <c r="C13" s="21" t="s">
        <v>31</v>
      </c>
      <c r="D13" s="30">
        <f>D14+D15</f>
        <v>22667403.66</v>
      </c>
      <c r="E13" s="30">
        <f t="shared" ref="E13:I13" si="4">E14+E15</f>
        <v>3880157.65</v>
      </c>
      <c r="F13" s="30">
        <f t="shared" si="4"/>
        <v>78096.340000000011</v>
      </c>
      <c r="G13" s="30">
        <f t="shared" si="4"/>
        <v>12155.35</v>
      </c>
      <c r="H13" s="30">
        <f t="shared" si="4"/>
        <v>0</v>
      </c>
      <c r="I13" s="30">
        <f t="shared" si="4"/>
        <v>0</v>
      </c>
      <c r="J13" s="30">
        <f>J14+J15</f>
        <v>22745500</v>
      </c>
      <c r="K13" s="30">
        <f>K14+K15</f>
        <v>3892313</v>
      </c>
      <c r="L13" s="28">
        <v>0</v>
      </c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77.25" customHeight="1" x14ac:dyDescent="0.35">
      <c r="A14" s="17" t="s">
        <v>5</v>
      </c>
      <c r="B14" s="29" t="s">
        <v>32</v>
      </c>
      <c r="C14" s="29"/>
      <c r="D14" s="22">
        <v>144101.98000000001</v>
      </c>
      <c r="E14" s="22">
        <v>0</v>
      </c>
      <c r="F14" s="22">
        <v>9198.02</v>
      </c>
      <c r="G14" s="22">
        <v>0</v>
      </c>
      <c r="H14" s="22">
        <v>0</v>
      </c>
      <c r="I14" s="22">
        <v>0</v>
      </c>
      <c r="J14" s="22">
        <f>D14+F14+H14</f>
        <v>153300</v>
      </c>
      <c r="K14" s="22">
        <f t="shared" si="2"/>
        <v>0</v>
      </c>
      <c r="L14" s="23">
        <v>0</v>
      </c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37.5" customHeight="1" x14ac:dyDescent="0.35">
      <c r="A15" s="20"/>
      <c r="B15" s="32" t="s">
        <v>24</v>
      </c>
      <c r="C15" s="33"/>
      <c r="D15" s="27">
        <f>D16+D17+D18+D19+D20+D21+D22+D23+D24</f>
        <v>22523301.68</v>
      </c>
      <c r="E15" s="27">
        <f t="shared" ref="E15:I15" si="5">E16+E17+E18+E19+E20+E21+E22+E23+E24</f>
        <v>3880157.65</v>
      </c>
      <c r="F15" s="27">
        <f t="shared" si="5"/>
        <v>68898.320000000007</v>
      </c>
      <c r="G15" s="27">
        <f t="shared" si="5"/>
        <v>12155.35</v>
      </c>
      <c r="H15" s="27">
        <f t="shared" si="5"/>
        <v>0</v>
      </c>
      <c r="I15" s="27">
        <f t="shared" si="5"/>
        <v>0</v>
      </c>
      <c r="J15" s="27">
        <f>J16+J17+J18+J19+J20+J22+J21+J23+J24</f>
        <v>22592200</v>
      </c>
      <c r="K15" s="27">
        <f>K16+K17+K18+K19+K20+K22+K21+K23+K24</f>
        <v>3892313</v>
      </c>
      <c r="L15" s="28">
        <v>0</v>
      </c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s="26" customFormat="1" ht="90" x14ac:dyDescent="0.35">
      <c r="A16" s="17" t="s">
        <v>36</v>
      </c>
      <c r="B16" s="18" t="s">
        <v>25</v>
      </c>
      <c r="C16" s="16"/>
      <c r="D16" s="19">
        <v>117166.67</v>
      </c>
      <c r="E16" s="19">
        <v>24410</v>
      </c>
      <c r="F16" s="19">
        <v>0</v>
      </c>
      <c r="G16" s="19">
        <v>0</v>
      </c>
      <c r="H16" s="19">
        <v>0</v>
      </c>
      <c r="I16" s="19">
        <v>0</v>
      </c>
      <c r="J16" s="22">
        <f t="shared" ref="J16:J21" si="6">D16+F16+H16</f>
        <v>117166.67</v>
      </c>
      <c r="K16" s="22">
        <f t="shared" si="2"/>
        <v>24410</v>
      </c>
      <c r="L16" s="23">
        <v>0</v>
      </c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s="26" customFormat="1" ht="90" x14ac:dyDescent="0.35">
      <c r="A17" s="17" t="s">
        <v>37</v>
      </c>
      <c r="B17" s="18" t="s">
        <v>28</v>
      </c>
      <c r="C17" s="16"/>
      <c r="D17" s="19">
        <v>117166.66</v>
      </c>
      <c r="E17" s="19">
        <v>24410</v>
      </c>
      <c r="F17" s="19">
        <v>0</v>
      </c>
      <c r="G17" s="19">
        <v>0</v>
      </c>
      <c r="H17" s="19">
        <v>0</v>
      </c>
      <c r="I17" s="19">
        <v>0</v>
      </c>
      <c r="J17" s="22">
        <f t="shared" si="6"/>
        <v>117166.66</v>
      </c>
      <c r="K17" s="22">
        <f t="shared" si="2"/>
        <v>24410</v>
      </c>
      <c r="L17" s="23">
        <v>0</v>
      </c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 s="26" customFormat="1" ht="90" x14ac:dyDescent="0.35">
      <c r="A18" s="17" t="s">
        <v>38</v>
      </c>
      <c r="B18" s="18" t="s">
        <v>33</v>
      </c>
      <c r="C18" s="16"/>
      <c r="D18" s="19">
        <v>117166.67</v>
      </c>
      <c r="E18" s="19">
        <v>24410</v>
      </c>
      <c r="F18" s="19">
        <v>0</v>
      </c>
      <c r="G18" s="19">
        <v>0</v>
      </c>
      <c r="H18" s="19">
        <v>0</v>
      </c>
      <c r="I18" s="19">
        <v>0</v>
      </c>
      <c r="J18" s="22">
        <f t="shared" si="6"/>
        <v>117166.67</v>
      </c>
      <c r="K18" s="22">
        <f t="shared" si="2"/>
        <v>24410</v>
      </c>
      <c r="L18" s="23">
        <v>0</v>
      </c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 s="26" customFormat="1" ht="72" x14ac:dyDescent="0.35">
      <c r="A19" s="17" t="s">
        <v>39</v>
      </c>
      <c r="B19" s="18" t="s">
        <v>26</v>
      </c>
      <c r="C19" s="16"/>
      <c r="D19" s="19">
        <v>359800.5</v>
      </c>
      <c r="E19" s="19">
        <v>76983.87</v>
      </c>
      <c r="F19" s="19">
        <v>22966</v>
      </c>
      <c r="G19" s="19">
        <v>4051.79</v>
      </c>
      <c r="H19" s="19">
        <v>0</v>
      </c>
      <c r="I19" s="19">
        <v>0</v>
      </c>
      <c r="J19" s="22">
        <f t="shared" si="6"/>
        <v>382766.5</v>
      </c>
      <c r="K19" s="22">
        <f t="shared" si="2"/>
        <v>81035.659999999989</v>
      </c>
      <c r="L19" s="23">
        <v>0</v>
      </c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 s="26" customFormat="1" ht="72" x14ac:dyDescent="0.35">
      <c r="A20" s="17" t="s">
        <v>40</v>
      </c>
      <c r="B20" s="18" t="s">
        <v>29</v>
      </c>
      <c r="C20" s="16"/>
      <c r="D20" s="19">
        <v>359800.68</v>
      </c>
      <c r="E20" s="19">
        <v>76983.89</v>
      </c>
      <c r="F20" s="19">
        <v>22966.32</v>
      </c>
      <c r="G20" s="19">
        <v>4051.78</v>
      </c>
      <c r="H20" s="19">
        <v>0</v>
      </c>
      <c r="I20" s="19">
        <v>0</v>
      </c>
      <c r="J20" s="22">
        <f t="shared" si="6"/>
        <v>382767</v>
      </c>
      <c r="K20" s="22">
        <f t="shared" si="2"/>
        <v>81035.67</v>
      </c>
      <c r="L20" s="23">
        <v>0</v>
      </c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 s="26" customFormat="1" ht="72" x14ac:dyDescent="0.35">
      <c r="A21" s="17" t="s">
        <v>41</v>
      </c>
      <c r="B21" s="18" t="s">
        <v>34</v>
      </c>
      <c r="C21" s="16"/>
      <c r="D21" s="19">
        <v>359800.5</v>
      </c>
      <c r="E21" s="19">
        <v>76983.89</v>
      </c>
      <c r="F21" s="19">
        <v>22966</v>
      </c>
      <c r="G21" s="19">
        <v>4051.78</v>
      </c>
      <c r="H21" s="19">
        <v>0</v>
      </c>
      <c r="I21" s="19">
        <v>0</v>
      </c>
      <c r="J21" s="22">
        <f t="shared" si="6"/>
        <v>382766.5</v>
      </c>
      <c r="K21" s="22">
        <f t="shared" si="2"/>
        <v>81035.67</v>
      </c>
      <c r="L21" s="23">
        <v>0</v>
      </c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 s="26" customFormat="1" ht="126" x14ac:dyDescent="0.35">
      <c r="A22" s="17" t="s">
        <v>42</v>
      </c>
      <c r="B22" s="18" t="s">
        <v>27</v>
      </c>
      <c r="C22" s="16"/>
      <c r="D22" s="19">
        <v>8021054</v>
      </c>
      <c r="E22" s="19">
        <v>1290203</v>
      </c>
      <c r="F22" s="19">
        <v>0</v>
      </c>
      <c r="G22" s="19">
        <v>0</v>
      </c>
      <c r="H22" s="19">
        <v>0</v>
      </c>
      <c r="I22" s="19">
        <v>0</v>
      </c>
      <c r="J22" s="22">
        <f t="shared" ref="J22:J24" si="7">D22+F22+H22</f>
        <v>8021054</v>
      </c>
      <c r="K22" s="22">
        <f t="shared" si="2"/>
        <v>1290203</v>
      </c>
      <c r="L22" s="23">
        <v>0</v>
      </c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 s="26" customFormat="1" ht="126" x14ac:dyDescent="0.35">
      <c r="A23" s="17" t="s">
        <v>43</v>
      </c>
      <c r="B23" s="18" t="s">
        <v>30</v>
      </c>
      <c r="C23" s="16"/>
      <c r="D23" s="19">
        <v>5644444</v>
      </c>
      <c r="E23" s="19">
        <v>1099403</v>
      </c>
      <c r="F23" s="19">
        <v>0</v>
      </c>
      <c r="G23" s="19">
        <v>0</v>
      </c>
      <c r="H23" s="19">
        <v>0</v>
      </c>
      <c r="I23" s="19"/>
      <c r="J23" s="22">
        <f t="shared" si="7"/>
        <v>5644444</v>
      </c>
      <c r="K23" s="22">
        <f t="shared" si="2"/>
        <v>1099403</v>
      </c>
      <c r="L23" s="23">
        <v>0</v>
      </c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 s="26" customFormat="1" ht="126" x14ac:dyDescent="0.35">
      <c r="A24" s="17" t="s">
        <v>44</v>
      </c>
      <c r="B24" s="18" t="s">
        <v>35</v>
      </c>
      <c r="C24" s="16"/>
      <c r="D24" s="19">
        <v>7426902</v>
      </c>
      <c r="E24" s="19">
        <v>1186370</v>
      </c>
      <c r="F24" s="19">
        <v>0</v>
      </c>
      <c r="G24" s="19">
        <v>0</v>
      </c>
      <c r="H24" s="19">
        <v>0</v>
      </c>
      <c r="I24" s="19"/>
      <c r="J24" s="22">
        <f t="shared" si="7"/>
        <v>7426902</v>
      </c>
      <c r="K24" s="22">
        <f t="shared" si="2"/>
        <v>1186370</v>
      </c>
      <c r="L24" s="23">
        <v>0</v>
      </c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 ht="18" x14ac:dyDescent="0.35">
      <c r="A25" s="13"/>
      <c r="B25" s="14" t="s">
        <v>7</v>
      </c>
      <c r="C25" s="13"/>
      <c r="D25" s="15">
        <f>D7+D13</f>
        <v>102092833.36</v>
      </c>
      <c r="E25" s="15">
        <f t="shared" ref="E25:I25" si="8">E7+E13</f>
        <v>74779257.650000006</v>
      </c>
      <c r="F25" s="15">
        <f t="shared" si="8"/>
        <v>1587982.6400000001</v>
      </c>
      <c r="G25" s="15">
        <f t="shared" si="8"/>
        <v>728307.88</v>
      </c>
      <c r="H25" s="15">
        <f t="shared" si="8"/>
        <v>3957950.04</v>
      </c>
      <c r="I25" s="15">
        <f t="shared" si="8"/>
        <v>3528000</v>
      </c>
      <c r="J25" s="4">
        <f>J7+J13</f>
        <v>107638766.04000001</v>
      </c>
      <c r="K25" s="4">
        <f>K7+K13</f>
        <v>79035565.530000001</v>
      </c>
      <c r="L25" s="8">
        <f>ROUND(K25/J25*100,1)</f>
        <v>73.400000000000006</v>
      </c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8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8" x14ac:dyDescent="0.35">
      <c r="A27" s="1"/>
      <c r="B27" s="1"/>
      <c r="C27" s="1"/>
      <c r="D27" s="24"/>
      <c r="E27" s="24"/>
      <c r="F27" s="24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8" x14ac:dyDescent="0.35">
      <c r="A28" s="1"/>
      <c r="B28" s="1"/>
      <c r="C28" s="1"/>
      <c r="D28" s="24"/>
      <c r="E28" s="24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8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8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8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8" x14ac:dyDescent="0.35">
      <c r="A32" s="1"/>
      <c r="B32" s="1"/>
      <c r="C32" s="1"/>
      <c r="D32" s="24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8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8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8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8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8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8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8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8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8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</sheetData>
  <mergeCells count="10">
    <mergeCell ref="B15:C15"/>
    <mergeCell ref="B11:C11"/>
    <mergeCell ref="A2:K2"/>
    <mergeCell ref="J5:L5"/>
    <mergeCell ref="D5:E5"/>
    <mergeCell ref="F5:G5"/>
    <mergeCell ref="H5:I5"/>
    <mergeCell ref="A5:A6"/>
    <mergeCell ref="B5:B6"/>
    <mergeCell ref="C5:C6"/>
  </mergeCells>
  <printOptions horizontalCentered="1"/>
  <pageMargins left="0.11811023622047245" right="0.11811023622047245" top="0.55118110236220474" bottom="0.15748031496062992" header="0.11811023622047245" footer="0.11811023622047245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администрации г.Бородино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Мильчакова Лариса Михайловна</dc:creator>
  <cp:lastModifiedBy>Сотрудник</cp:lastModifiedBy>
  <cp:lastPrinted>2025-04-01T03:11:20Z</cp:lastPrinted>
  <dcterms:created xsi:type="dcterms:W3CDTF">2019-06-28T04:17:27Z</dcterms:created>
  <dcterms:modified xsi:type="dcterms:W3CDTF">2025-04-14T09:20:56Z</dcterms:modified>
</cp:coreProperties>
</file>