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276" windowWidth="14940" windowHeight="9156"/>
  </bookViews>
  <sheets>
    <sheet name="ДЧБ" sheetId="1" r:id="rId1"/>
  </sheets>
  <definedNames>
    <definedName name="APPT" localSheetId="0">ДЧБ!$A$14</definedName>
    <definedName name="FIO" localSheetId="0">ДЧБ!$G$14</definedName>
    <definedName name="LAST_CELL" localSheetId="0">ДЧБ!$L$256</definedName>
    <definedName name="SIGN" localSheetId="0">ДЧБ!$A$14:$J$14</definedName>
    <definedName name="_xlnm.Print_Area" localSheetId="0">ДЧБ!$A$1:$J$253</definedName>
  </definedNames>
  <calcPr calcId="145621"/>
</workbook>
</file>

<file path=xl/calcChain.xml><?xml version="1.0" encoding="utf-8"?>
<calcChain xmlns="http://schemas.openxmlformats.org/spreadsheetml/2006/main">
  <c r="N160" i="1" l="1"/>
  <c r="L160" i="1"/>
  <c r="K160" i="1"/>
  <c r="N161" i="1"/>
  <c r="L161" i="1"/>
  <c r="K161" i="1"/>
  <c r="N212" i="1"/>
  <c r="M212" i="1"/>
  <c r="L212" i="1"/>
  <c r="K212" i="1"/>
  <c r="N168" i="1"/>
  <c r="L168" i="1"/>
  <c r="K168" i="1"/>
  <c r="N179" i="1"/>
  <c r="M179" i="1"/>
  <c r="M168" i="1" s="1"/>
  <c r="M161" i="1" s="1"/>
  <c r="M160" i="1" s="1"/>
  <c r="L179" i="1"/>
  <c r="K179" i="1"/>
  <c r="N162" i="1"/>
  <c r="M162" i="1"/>
  <c r="L162" i="1"/>
  <c r="K162" i="1"/>
  <c r="N117" i="1"/>
  <c r="L117" i="1"/>
  <c r="N108" i="1"/>
  <c r="L108" i="1"/>
  <c r="N100" i="1"/>
  <c r="L100" i="1"/>
  <c r="N91" i="1"/>
  <c r="L91" i="1"/>
  <c r="N59" i="1"/>
  <c r="L59" i="1"/>
  <c r="N40" i="1"/>
  <c r="L40" i="1"/>
  <c r="N31" i="1"/>
  <c r="L31" i="1"/>
  <c r="L16" i="1"/>
  <c r="P16" i="1" s="1"/>
  <c r="N16" i="1"/>
  <c r="L10" i="1"/>
  <c r="O10" i="1" s="1"/>
  <c r="M10" i="1"/>
  <c r="P10" i="1" s="1"/>
  <c r="J9" i="1"/>
  <c r="J10" i="1"/>
  <c r="J11" i="1"/>
  <c r="J12" i="1"/>
  <c r="J13" i="1"/>
  <c r="J16" i="1"/>
  <c r="J17" i="1"/>
  <c r="J18" i="1"/>
  <c r="J21" i="1"/>
  <c r="J22" i="1"/>
  <c r="J25" i="1"/>
  <c r="J26" i="1"/>
  <c r="J29" i="1"/>
  <c r="J30" i="1"/>
  <c r="J31" i="1"/>
  <c r="J32" i="1"/>
  <c r="J33" i="1"/>
  <c r="J34" i="1"/>
  <c r="J35" i="1"/>
  <c r="J36" i="1"/>
  <c r="J37" i="1"/>
  <c r="J38" i="1"/>
  <c r="J39" i="1"/>
  <c r="J40" i="1"/>
  <c r="J41" i="1"/>
  <c r="J42" i="1"/>
  <c r="J43" i="1"/>
  <c r="J49" i="1"/>
  <c r="J50" i="1"/>
  <c r="J51" i="1"/>
  <c r="J55" i="1"/>
  <c r="J56" i="1"/>
  <c r="J57" i="1"/>
  <c r="J59" i="1"/>
  <c r="J60" i="1"/>
  <c r="J61" i="1"/>
  <c r="J62" i="1"/>
  <c r="J64" i="1"/>
  <c r="J65" i="1"/>
  <c r="J66" i="1"/>
  <c r="J67" i="1"/>
  <c r="J70" i="1"/>
  <c r="J71" i="1"/>
  <c r="J72" i="1"/>
  <c r="J74" i="1"/>
  <c r="J75" i="1"/>
  <c r="J76" i="1"/>
  <c r="J77" i="1"/>
  <c r="J78" i="1"/>
  <c r="J79" i="1"/>
  <c r="J80" i="1"/>
  <c r="J81" i="1"/>
  <c r="J82" i="1"/>
  <c r="J84" i="1"/>
  <c r="J85" i="1"/>
  <c r="J86" i="1"/>
  <c r="J87"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8" i="1"/>
  <c r="J129" i="1"/>
  <c r="J130" i="1"/>
  <c r="J131" i="1"/>
  <c r="J132" i="1"/>
  <c r="J133" i="1"/>
  <c r="J134" i="1"/>
  <c r="J135" i="1"/>
  <c r="J136" i="1"/>
  <c r="J137" i="1"/>
  <c r="J138" i="1"/>
  <c r="J139" i="1"/>
  <c r="J140" i="1"/>
  <c r="J141" i="1"/>
  <c r="J142" i="1"/>
  <c r="J143" i="1"/>
  <c r="J144" i="1"/>
  <c r="J146" i="1"/>
  <c r="J147" i="1"/>
  <c r="J148" i="1"/>
  <c r="J149" i="1"/>
  <c r="J150" i="1"/>
  <c r="J151" i="1"/>
  <c r="J153" i="1"/>
  <c r="J154"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5" i="1"/>
  <c r="J216" i="1"/>
  <c r="J217" i="1"/>
  <c r="J218" i="1"/>
  <c r="J219" i="1"/>
  <c r="J220" i="1"/>
  <c r="J221" i="1"/>
  <c r="J222" i="1"/>
  <c r="J223" i="1"/>
  <c r="J224" i="1"/>
  <c r="J225" i="1"/>
  <c r="J226" i="1"/>
  <c r="J227" i="1"/>
  <c r="J228" i="1"/>
  <c r="J229" i="1"/>
  <c r="J230" i="1"/>
  <c r="J231" i="1"/>
  <c r="J232" i="1"/>
  <c r="J233" i="1"/>
  <c r="J234" i="1"/>
  <c r="J235" i="1"/>
  <c r="J236" i="1"/>
  <c r="J237" i="1"/>
  <c r="J238" i="1"/>
  <c r="J239" i="1"/>
  <c r="J240" i="1"/>
  <c r="J241" i="1"/>
  <c r="J242" i="1"/>
  <c r="J243" i="1"/>
  <c r="J244" i="1"/>
  <c r="J245" i="1"/>
  <c r="J246" i="1"/>
  <c r="J247" i="1"/>
  <c r="J248" i="1"/>
  <c r="J249" i="1"/>
  <c r="J250" i="1"/>
  <c r="J251" i="1"/>
  <c r="J252" i="1"/>
  <c r="J253" i="1"/>
  <c r="J8" i="1"/>
  <c r="F8" i="1" l="1"/>
  <c r="H8" i="1" s="1"/>
  <c r="F9" i="1"/>
  <c r="H9" i="1" s="1"/>
  <c r="F10" i="1"/>
  <c r="H10" i="1" s="1"/>
  <c r="F11" i="1"/>
  <c r="H11" i="1" s="1"/>
  <c r="F12" i="1"/>
  <c r="F13" i="1"/>
  <c r="H13" i="1" s="1"/>
  <c r="F14" i="1"/>
  <c r="F15" i="1"/>
  <c r="F16" i="1"/>
  <c r="H16" i="1" s="1"/>
  <c r="F17" i="1"/>
  <c r="F18" i="1"/>
  <c r="H18" i="1" s="1"/>
  <c r="F19" i="1"/>
  <c r="F20" i="1"/>
  <c r="F21" i="1"/>
  <c r="H21" i="1" s="1"/>
  <c r="F22" i="1"/>
  <c r="H22" i="1" s="1"/>
  <c r="F23" i="1"/>
  <c r="F24" i="1"/>
  <c r="F25" i="1"/>
  <c r="H25" i="1" s="1"/>
  <c r="F26" i="1"/>
  <c r="H26" i="1" s="1"/>
  <c r="F27" i="1"/>
  <c r="F28" i="1"/>
  <c r="F29" i="1"/>
  <c r="H29" i="1" s="1"/>
  <c r="F30" i="1"/>
  <c r="H30" i="1" s="1"/>
  <c r="F31" i="1"/>
  <c r="H31" i="1" s="1"/>
  <c r="F32" i="1"/>
  <c r="H32" i="1" s="1"/>
  <c r="F33" i="1"/>
  <c r="F34" i="1"/>
  <c r="H34" i="1" s="1"/>
  <c r="F35" i="1"/>
  <c r="H35" i="1" s="1"/>
  <c r="F36" i="1"/>
  <c r="H36" i="1" s="1"/>
  <c r="F37" i="1"/>
  <c r="H37" i="1" s="1"/>
  <c r="F38" i="1"/>
  <c r="H38" i="1" s="1"/>
  <c r="F39" i="1"/>
  <c r="H39" i="1" s="1"/>
  <c r="F40" i="1"/>
  <c r="H40" i="1" s="1"/>
  <c r="F41" i="1"/>
  <c r="H41" i="1" s="1"/>
  <c r="F42" i="1"/>
  <c r="H42" i="1" s="1"/>
  <c r="F43" i="1"/>
  <c r="F44" i="1"/>
  <c r="F45" i="1"/>
  <c r="F46" i="1"/>
  <c r="F47" i="1"/>
  <c r="F48" i="1"/>
  <c r="F49" i="1"/>
  <c r="H49" i="1" s="1"/>
  <c r="F50" i="1"/>
  <c r="H50" i="1" s="1"/>
  <c r="F51" i="1"/>
  <c r="H51" i="1" s="1"/>
  <c r="F52" i="1"/>
  <c r="F53" i="1"/>
  <c r="F54" i="1"/>
  <c r="F55" i="1"/>
  <c r="H55" i="1" s="1"/>
  <c r="F56" i="1"/>
  <c r="H56" i="1" s="1"/>
  <c r="F57" i="1"/>
  <c r="H57" i="1" s="1"/>
  <c r="F58" i="1"/>
  <c r="F59" i="1"/>
  <c r="H59" i="1" s="1"/>
  <c r="F60" i="1"/>
  <c r="H60" i="1" s="1"/>
  <c r="F61" i="1"/>
  <c r="H61" i="1" s="1"/>
  <c r="F62" i="1"/>
  <c r="F63" i="1"/>
  <c r="F64" i="1"/>
  <c r="H64" i="1" s="1"/>
  <c r="F65" i="1"/>
  <c r="H65" i="1" s="1"/>
  <c r="F66" i="1"/>
  <c r="H66" i="1" s="1"/>
  <c r="F67" i="1"/>
  <c r="H67" i="1" s="1"/>
  <c r="F68" i="1"/>
  <c r="F69" i="1"/>
  <c r="F70" i="1"/>
  <c r="H70" i="1" s="1"/>
  <c r="F71" i="1"/>
  <c r="H71" i="1" s="1"/>
  <c r="F72" i="1"/>
  <c r="H72" i="1" s="1"/>
  <c r="F73" i="1"/>
  <c r="F74" i="1"/>
  <c r="H74" i="1" s="1"/>
  <c r="F75" i="1"/>
  <c r="H75" i="1" s="1"/>
  <c r="F76" i="1"/>
  <c r="H76" i="1" s="1"/>
  <c r="F77" i="1"/>
  <c r="H77" i="1" s="1"/>
  <c r="F78" i="1"/>
  <c r="H78" i="1" s="1"/>
  <c r="F79" i="1"/>
  <c r="H79" i="1" s="1"/>
  <c r="F80" i="1"/>
  <c r="H80" i="1" s="1"/>
  <c r="F81" i="1"/>
  <c r="H81" i="1" s="1"/>
  <c r="F82" i="1"/>
  <c r="H82" i="1" s="1"/>
  <c r="F83" i="1"/>
  <c r="F84" i="1"/>
  <c r="H84" i="1" s="1"/>
  <c r="F85" i="1"/>
  <c r="H85" i="1" s="1"/>
  <c r="F86" i="1"/>
  <c r="H86" i="1" s="1"/>
  <c r="F87" i="1"/>
  <c r="H87" i="1" s="1"/>
  <c r="F88" i="1"/>
  <c r="F89" i="1"/>
  <c r="H89" i="1" s="1"/>
  <c r="F90" i="1"/>
  <c r="H90" i="1" s="1"/>
  <c r="F91" i="1"/>
  <c r="H91" i="1" s="1"/>
  <c r="F92" i="1"/>
  <c r="H92" i="1" s="1"/>
  <c r="F93" i="1"/>
  <c r="F94" i="1"/>
  <c r="H94" i="1" s="1"/>
  <c r="F95" i="1"/>
  <c r="H95" i="1" s="1"/>
  <c r="F96" i="1"/>
  <c r="H96" i="1" s="1"/>
  <c r="F97" i="1"/>
  <c r="H97" i="1" s="1"/>
  <c r="F98" i="1"/>
  <c r="H98" i="1" s="1"/>
  <c r="F99" i="1"/>
  <c r="H99" i="1" s="1"/>
  <c r="F100" i="1"/>
  <c r="H100" i="1" s="1"/>
  <c r="F101" i="1"/>
  <c r="H101" i="1" s="1"/>
  <c r="F102" i="1"/>
  <c r="H102" i="1" s="1"/>
  <c r="F103" i="1"/>
  <c r="F104" i="1"/>
  <c r="H104" i="1" s="1"/>
  <c r="F105" i="1"/>
  <c r="H105" i="1" s="1"/>
  <c r="F106" i="1"/>
  <c r="H106" i="1" s="1"/>
  <c r="F107" i="1"/>
  <c r="H107" i="1" s="1"/>
  <c r="F108" i="1"/>
  <c r="H108" i="1" s="1"/>
  <c r="F109" i="1"/>
  <c r="H109" i="1" s="1"/>
  <c r="F110" i="1"/>
  <c r="H110" i="1" s="1"/>
  <c r="F111" i="1"/>
  <c r="F112" i="1"/>
  <c r="H112" i="1" s="1"/>
  <c r="F113" i="1"/>
  <c r="H113" i="1" s="1"/>
  <c r="F114" i="1"/>
  <c r="H114" i="1" s="1"/>
  <c r="F115" i="1"/>
  <c r="H115" i="1" s="1"/>
  <c r="F116" i="1"/>
  <c r="H116" i="1" s="1"/>
  <c r="F117" i="1"/>
  <c r="H117" i="1" s="1"/>
  <c r="F118" i="1"/>
  <c r="F119" i="1"/>
  <c r="H119" i="1" s="1"/>
  <c r="F120" i="1"/>
  <c r="H120" i="1" s="1"/>
  <c r="F121" i="1"/>
  <c r="H121" i="1" s="1"/>
  <c r="F122" i="1"/>
  <c r="H122" i="1" s="1"/>
  <c r="F123" i="1"/>
  <c r="H123" i="1" s="1"/>
  <c r="F124" i="1"/>
  <c r="H124" i="1" s="1"/>
  <c r="F125" i="1"/>
  <c r="H125" i="1" s="1"/>
  <c r="F126" i="1"/>
  <c r="F127" i="1"/>
  <c r="F128" i="1"/>
  <c r="H128" i="1" s="1"/>
  <c r="F129" i="1"/>
  <c r="H129" i="1" s="1"/>
  <c r="F130" i="1"/>
  <c r="H130" i="1" s="1"/>
  <c r="F131" i="1"/>
  <c r="H131" i="1" s="1"/>
  <c r="F132" i="1"/>
  <c r="H132" i="1" s="1"/>
  <c r="F133" i="1"/>
  <c r="H133" i="1" s="1"/>
  <c r="F134" i="1"/>
  <c r="H134" i="1" s="1"/>
  <c r="F135" i="1"/>
  <c r="H135" i="1" s="1"/>
  <c r="F136" i="1"/>
  <c r="H136" i="1" s="1"/>
  <c r="F137" i="1"/>
  <c r="H137" i="1" s="1"/>
  <c r="F138" i="1"/>
  <c r="H138" i="1" s="1"/>
  <c r="F139" i="1"/>
  <c r="H139" i="1" s="1"/>
  <c r="F140" i="1"/>
  <c r="H140" i="1" s="1"/>
  <c r="F141" i="1"/>
  <c r="H141" i="1" s="1"/>
  <c r="F142" i="1"/>
  <c r="H142" i="1" s="1"/>
  <c r="F143" i="1"/>
  <c r="H143" i="1" s="1"/>
  <c r="F144" i="1"/>
  <c r="H144" i="1" s="1"/>
  <c r="F145" i="1"/>
  <c r="F146" i="1"/>
  <c r="H146" i="1" s="1"/>
  <c r="F147" i="1"/>
  <c r="H147" i="1" s="1"/>
  <c r="F148" i="1"/>
  <c r="H148" i="1" s="1"/>
  <c r="F149" i="1"/>
  <c r="H149" i="1" s="1"/>
  <c r="F150" i="1"/>
  <c r="H150" i="1" s="1"/>
  <c r="F151" i="1"/>
  <c r="H151" i="1" s="1"/>
  <c r="F152" i="1"/>
  <c r="F153" i="1"/>
  <c r="H153" i="1" s="1"/>
  <c r="F154" i="1"/>
  <c r="H154" i="1" s="1"/>
  <c r="F155" i="1"/>
  <c r="F156" i="1"/>
  <c r="F157" i="1"/>
  <c r="H157" i="1" s="1"/>
  <c r="F158" i="1"/>
  <c r="H158" i="1" s="1"/>
  <c r="F159" i="1"/>
  <c r="H159" i="1" s="1"/>
  <c r="F160" i="1"/>
  <c r="H160" i="1" s="1"/>
  <c r="F161" i="1"/>
  <c r="H161" i="1" s="1"/>
  <c r="F162" i="1"/>
  <c r="H162" i="1" s="1"/>
  <c r="F163" i="1"/>
  <c r="H163" i="1" s="1"/>
  <c r="F164" i="1"/>
  <c r="H164" i="1" s="1"/>
  <c r="F165" i="1"/>
  <c r="H165" i="1" s="1"/>
  <c r="F166" i="1"/>
  <c r="H166" i="1" s="1"/>
  <c r="F167" i="1"/>
  <c r="H167" i="1" s="1"/>
  <c r="F168" i="1"/>
  <c r="H168" i="1" s="1"/>
  <c r="F169" i="1"/>
  <c r="H169" i="1" s="1"/>
  <c r="F170" i="1"/>
  <c r="H170" i="1" s="1"/>
  <c r="F171" i="1"/>
  <c r="H171" i="1" s="1"/>
  <c r="F172" i="1"/>
  <c r="H172" i="1" s="1"/>
  <c r="F173" i="1"/>
  <c r="H173" i="1" s="1"/>
  <c r="F174" i="1"/>
  <c r="H174" i="1" s="1"/>
  <c r="F175" i="1"/>
  <c r="H175" i="1" s="1"/>
  <c r="F176" i="1"/>
  <c r="H176" i="1" s="1"/>
  <c r="F177" i="1"/>
  <c r="H177" i="1" s="1"/>
  <c r="F178" i="1"/>
  <c r="H178" i="1" s="1"/>
  <c r="F179" i="1"/>
  <c r="H179" i="1" s="1"/>
  <c r="F180" i="1"/>
  <c r="H180" i="1" s="1"/>
  <c r="F181" i="1"/>
  <c r="H181" i="1" s="1"/>
  <c r="F182" i="1"/>
  <c r="H182" i="1" s="1"/>
  <c r="F183" i="1"/>
  <c r="F185" i="1"/>
  <c r="H185" i="1" s="1"/>
  <c r="F186" i="1"/>
  <c r="H186" i="1" s="1"/>
  <c r="F187" i="1"/>
  <c r="H187" i="1" s="1"/>
  <c r="F188" i="1"/>
  <c r="H188" i="1" s="1"/>
  <c r="F189" i="1"/>
  <c r="H189" i="1" s="1"/>
  <c r="F190" i="1"/>
  <c r="H190" i="1" s="1"/>
  <c r="F191" i="1"/>
  <c r="H191" i="1" s="1"/>
  <c r="F192" i="1"/>
  <c r="H192" i="1" s="1"/>
  <c r="F193" i="1"/>
  <c r="H193" i="1" s="1"/>
  <c r="F194" i="1"/>
  <c r="H194" i="1" s="1"/>
  <c r="F195" i="1"/>
  <c r="H195" i="1" s="1"/>
  <c r="F196" i="1"/>
  <c r="H196" i="1" s="1"/>
  <c r="F197" i="1"/>
  <c r="H197" i="1" s="1"/>
  <c r="F198" i="1"/>
  <c r="H198" i="1" s="1"/>
  <c r="F199" i="1"/>
  <c r="F200" i="1"/>
  <c r="H200" i="1" s="1"/>
  <c r="F201" i="1"/>
  <c r="H201" i="1" s="1"/>
  <c r="F202" i="1"/>
  <c r="H202" i="1" s="1"/>
  <c r="F203" i="1"/>
  <c r="H203" i="1" s="1"/>
  <c r="F204" i="1"/>
  <c r="H204" i="1" s="1"/>
  <c r="F205" i="1"/>
  <c r="H205" i="1" s="1"/>
  <c r="F206" i="1"/>
  <c r="H206" i="1" s="1"/>
  <c r="F207" i="1"/>
  <c r="H207" i="1" s="1"/>
  <c r="F208" i="1"/>
  <c r="H208" i="1" s="1"/>
  <c r="F209" i="1"/>
  <c r="H209" i="1" s="1"/>
  <c r="F210" i="1"/>
  <c r="H210" i="1" s="1"/>
  <c r="F211" i="1"/>
  <c r="F212" i="1"/>
  <c r="H212" i="1" s="1"/>
  <c r="F213" i="1"/>
  <c r="H213" i="1" s="1"/>
  <c r="F214" i="1"/>
  <c r="H214" i="1" s="1"/>
  <c r="F215" i="1"/>
  <c r="H215" i="1" s="1"/>
  <c r="F216" i="1"/>
  <c r="H216" i="1" s="1"/>
  <c r="F217" i="1"/>
  <c r="H217" i="1" s="1"/>
  <c r="F218" i="1"/>
  <c r="H218" i="1" s="1"/>
  <c r="F219" i="1"/>
  <c r="H219" i="1" s="1"/>
  <c r="F220" i="1"/>
  <c r="H220" i="1" s="1"/>
  <c r="F221" i="1"/>
  <c r="H221" i="1" s="1"/>
  <c r="F222" i="1"/>
  <c r="H222" i="1" s="1"/>
  <c r="F223" i="1"/>
  <c r="H223" i="1" s="1"/>
  <c r="F224" i="1"/>
  <c r="H224" i="1" s="1"/>
  <c r="F225" i="1"/>
  <c r="H225" i="1" s="1"/>
  <c r="F226" i="1"/>
  <c r="H226" i="1" s="1"/>
  <c r="F227" i="1"/>
  <c r="H227" i="1" s="1"/>
  <c r="F228" i="1"/>
  <c r="H228" i="1" s="1"/>
  <c r="F229" i="1"/>
  <c r="H229" i="1" s="1"/>
  <c r="F230" i="1"/>
  <c r="H230" i="1" s="1"/>
  <c r="F231" i="1"/>
  <c r="H231" i="1" s="1"/>
  <c r="F232" i="1"/>
  <c r="H232" i="1" s="1"/>
  <c r="F233" i="1"/>
  <c r="H233" i="1" s="1"/>
  <c r="F234" i="1"/>
  <c r="H234" i="1" s="1"/>
  <c r="F235" i="1"/>
  <c r="H235" i="1" s="1"/>
  <c r="F236" i="1"/>
  <c r="H236" i="1" s="1"/>
  <c r="F237" i="1"/>
  <c r="H237" i="1" s="1"/>
  <c r="F238" i="1"/>
  <c r="H238" i="1" s="1"/>
  <c r="F239" i="1"/>
  <c r="H239" i="1" s="1"/>
  <c r="F240" i="1"/>
  <c r="H240" i="1" s="1"/>
  <c r="F241" i="1"/>
  <c r="H241" i="1" s="1"/>
  <c r="F242" i="1"/>
  <c r="H242" i="1" s="1"/>
  <c r="F243" i="1"/>
  <c r="H243" i="1" s="1"/>
  <c r="F244" i="1"/>
  <c r="H244" i="1" s="1"/>
  <c r="F245" i="1"/>
  <c r="H245" i="1" s="1"/>
  <c r="F246" i="1"/>
  <c r="H246" i="1" s="1"/>
  <c r="F247" i="1"/>
  <c r="H247" i="1" s="1"/>
  <c r="F248" i="1"/>
  <c r="H248" i="1" s="1"/>
  <c r="F249" i="1"/>
  <c r="H249" i="1" s="1"/>
  <c r="F250" i="1"/>
  <c r="H250" i="1" s="1"/>
  <c r="F251" i="1"/>
  <c r="H251" i="1" s="1"/>
  <c r="F252" i="1"/>
  <c r="H252" i="1" s="1"/>
  <c r="F253" i="1"/>
  <c r="H253" i="1" s="1"/>
  <c r="H118" i="1" l="1"/>
  <c r="M117" i="1" s="1"/>
  <c r="K117" i="1"/>
  <c r="H111" i="1"/>
  <c r="M108" i="1" s="1"/>
  <c r="K108" i="1"/>
  <c r="H103" i="1"/>
  <c r="M100" i="1" s="1"/>
  <c r="K100" i="1"/>
  <c r="H93" i="1"/>
  <c r="M91" i="1" s="1"/>
  <c r="K91" i="1"/>
  <c r="H62" i="1"/>
  <c r="M59" i="1" s="1"/>
  <c r="K59" i="1"/>
  <c r="H43" i="1"/>
  <c r="M40" i="1" s="1"/>
  <c r="K40" i="1"/>
  <c r="H33" i="1"/>
  <c r="M31" i="1" s="1"/>
  <c r="K31" i="1"/>
  <c r="H17" i="1"/>
  <c r="M16" i="1" s="1"/>
  <c r="K16" i="1"/>
  <c r="O16" i="1" s="1"/>
  <c r="H12" i="1"/>
  <c r="K10" i="1"/>
  <c r="N10" i="1" s="1"/>
</calcChain>
</file>

<file path=xl/sharedStrings.xml><?xml version="1.0" encoding="utf-8"?>
<sst xmlns="http://schemas.openxmlformats.org/spreadsheetml/2006/main" count="503" uniqueCount="488">
  <si>
    <t>КВД</t>
  </si>
  <si>
    <t>Наименование КВД</t>
  </si>
  <si>
    <t>КП - доходы 1кв</t>
  </si>
  <si>
    <t>КП - доходы 2кв</t>
  </si>
  <si>
    <t>КП - доходы 3кв</t>
  </si>
  <si>
    <t>Итого</t>
  </si>
  <si>
    <t>10000000000000000</t>
  </si>
  <si>
    <t>НАЛОГОВЫЕ И НЕНАЛОГОВЫЕ ДОХОДЫ</t>
  </si>
  <si>
    <t>10100000000000000</t>
  </si>
  <si>
    <t>НАЛОГИ НА ПРИБЫЛЬ, ДОХОДЫ</t>
  </si>
  <si>
    <t>10101000000000110</t>
  </si>
  <si>
    <t>Налог на прибыль организаций</t>
  </si>
  <si>
    <t>10101010000000110</t>
  </si>
  <si>
    <t>Налог на прибыль организаций, зачисляемый в бюджеты бюджетной системы Российской Федерации по соответствующим ставкам</t>
  </si>
  <si>
    <t>10101012020000110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</si>
  <si>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</si>
  <si>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10101012021000110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</si>
  <si>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</si>
  <si>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10101012022100110</t>
  </si>
  <si>
    <t>Налог на прибыль организаций (за исключением консолидированных групп налогоплательщиков), зачисляемый в бюджеты субъектов Российской Федерации (пени по соответствующему платежу)</t>
  </si>
  <si>
    <t>10101012023000110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</si>
  <si>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</si>
  <si>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10102000010000110</t>
  </si>
  <si>
    <t>Налог на доходы физических лиц</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</si>
  <si>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</si>
  <si>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</si>
  <si>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</si>
  <si>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</si>
  <si>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</si>
  <si>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</si>
  <si>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</si>
  <si>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</si>
  <si>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</si>
  <si>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</si>
  <si>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</si>
  <si>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</si>
  <si>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</si>
  <si>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</si>
  <si>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</si>
  <si>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</si>
  <si>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</si>
  <si>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</si>
  <si>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</si>
  <si>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</si>
  <si>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</si>
  <si>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</si>
  <si>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</si>
  <si>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</si>
  <si>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</si>
  <si>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</si>
  <si>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10102040011000110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</si>
  <si>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</si>
  <si>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10300000000000000</t>
  </si>
  <si>
    <t>НАЛОГИ НА ТОВАРЫ (РАБОТЫ, УСЛУГИ), РЕАЛИЗУЕМЫЕ НА ТЕРРИТОРИИ РОССИЙСКОЙ ФЕДЕРАЦИИ</t>
  </si>
  <si>
    <t>10302000010000110</t>
  </si>
  <si>
    <t>Акцизы по подакцизным товарам (продукции), производимым на территории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</si>
  <si>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</si>
  <si>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</si>
  <si>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</si>
  <si>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</si>
  <si>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</si>
  <si>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</si>
  <si>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</si>
  <si>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</si>
  <si>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</si>
  <si>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</si>
  <si>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</si>
  <si>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</si>
  <si>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</si>
  <si>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</si>
  <si>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10500000000000000</t>
  </si>
  <si>
    <t>НАЛОГИ НА СОВОКУПНЫЙ ДОХОД</t>
  </si>
  <si>
    <t>10502000020000110</t>
  </si>
  <si>
    <t>Единый налог на вмененный доход для отдельных видов деятельности</t>
  </si>
  <si>
    <t>10502010020000110</t>
  </si>
  <si>
    <t>10502010021000110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</si>
  <si>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</si>
  <si>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10502010022100110</t>
  </si>
  <si>
    <t>Единый налог на вмененный доход для отдельных видов деятельности (пени по соответствующему платежу)</t>
  </si>
  <si>
    <t>10502010023000110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</si>
  <si>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</si>
  <si>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10502010024000110</t>
  </si>
  <si>
    <t>Единый налог на вмененный доход для отдельных видов деятельности (прочие поступления)</t>
  </si>
  <si>
    <t>10502020020000110</t>
  </si>
  <si>
    <t>Единый налог на вмененный доход для отдельных видов деятельности (за налоговые периоды, истекшие до 1 января 2011 года)</t>
  </si>
  <si>
    <t>10502020022100110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</si>
  <si>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</si>
  <si>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10503000010000110</t>
  </si>
  <si>
    <t>Единый сельскохозяйственный налог</t>
  </si>
  <si>
    <t>10503010010000110</t>
  </si>
  <si>
    <t>10503010011000110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</si>
  <si>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</si>
  <si>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10503010012100110</t>
  </si>
  <si>
    <t>Единый сельскохозяйственный налог (пени по соответствующему платежу)</t>
  </si>
  <si>
    <t>10503010013000110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</si>
  <si>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</si>
  <si>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10504000020000110</t>
  </si>
  <si>
    <t>Налог, взимаемый в связи с применением патентной системы налогообложения</t>
  </si>
  <si>
    <t>10504010020000110</t>
  </si>
  <si>
    <t>Налог, взимаемый в связи с применением патентной системы налогообложения, зачисляемый в бюджеты городских округов</t>
  </si>
  <si>
    <t>10504010021000110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</si>
  <si>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</si>
  <si>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10504010022100110</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</si>
  <si>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</si>
  <si>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10600000000000000</t>
  </si>
  <si>
    <t>НАЛОГИ НА ИМУЩЕСТВО</t>
  </si>
  <si>
    <t>10601000000000110</t>
  </si>
  <si>
    <t>Налог на имущество физических лиц</t>
  </si>
  <si>
    <t>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</si>
  <si>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</si>
  <si>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10601020041000110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</si>
  <si>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</si>
  <si>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10601020042100110</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</si>
  <si>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</si>
  <si>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10606000000000110</t>
  </si>
  <si>
    <t>Земельный налог</t>
  </si>
  <si>
    <t>10606030000000110</t>
  </si>
  <si>
    <t>Земельный налог с организаций</t>
  </si>
  <si>
    <t>10606032040000110</t>
  </si>
  <si>
    <t>Земельный налог с организаций, обладающих земельным участком, расположенным в границах городских округов</t>
  </si>
  <si>
    <t>10606032041000110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</si>
  <si>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</si>
  <si>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10606032042100110</t>
  </si>
  <si>
    <t>Земельный налог с организаций, обладающих земельным участком, расположенным в границах городских округов (пени по соответствующему платежу)</t>
  </si>
  <si>
    <t>10606032043000110</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</si>
  <si>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</si>
  <si>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10606040000000110</t>
  </si>
  <si>
    <t>Земельный налог с физических лиц</t>
  </si>
  <si>
    <t>10606042040000110</t>
  </si>
  <si>
    <t>Земельный налог с физических лиц, обладающих земельным участком, расположенным в границах городских округов</t>
  </si>
  <si>
    <t>10606042041000110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</si>
  <si>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</si>
  <si>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10606042042100110</t>
  </si>
  <si>
    <t>Земельный налог с физических лиц, обладающих земельным участком, расположенным в границах городских округов (пени по соответствующему платежу)</t>
  </si>
  <si>
    <t>10800000000000000</t>
  </si>
  <si>
    <t>ГОСУДАРСТВЕННАЯ ПОШЛИНА</t>
  </si>
  <si>
    <t>10803000010000110</t>
  </si>
  <si>
    <t>Государственная пошлина по делам, рассматриваемым в судах общей юрисдикции, мировыми судьями</t>
  </si>
  <si>
    <t>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</si>
  <si>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</si>
  <si>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</si>
  <si>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</si>
  <si>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10900000000000000</t>
  </si>
  <si>
    <t>ЗАДОЛЖЕННОСТЬ И ПЕРЕРАСЧЕТЫ ПО ОТМЕНЕННЫМ НАЛОГАМ, СБОРАМ И ИНЫМ ОБЯЗАТЕЛЬНЫМ ПЛАТЕЖАМ</t>
  </si>
  <si>
    <t>10904000000000110</t>
  </si>
  <si>
    <t>Налоги на имущество</t>
  </si>
  <si>
    <t>10904050000000110</t>
  </si>
  <si>
    <t>Земельный налог (по обязательствам, возникшим до 1 января 2006 года)</t>
  </si>
  <si>
    <t>10904052040000110</t>
  </si>
  <si>
    <t>Земельный налог (по обязательствам, возникшим до 1 января 2006 года), мобилизуемый на территориях городских округов</t>
  </si>
  <si>
    <t>10904052042100110</t>
  </si>
  <si>
    <t>Земельный налог (по обязательствам, возникшим до 1 января 2006 года), мобилизуемый на территориях городских округов (пени по соответствующему платежу)</t>
  </si>
  <si>
    <t>10907000000000110</t>
  </si>
  <si>
    <t>Прочие налоги и сборы (по отмененным местным налогам и сборам)</t>
  </si>
  <si>
    <t>10907030000000110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</si>
  <si>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</si>
  <si>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10907032040000110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</si>
  <si>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</si>
  <si>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10907032041000110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</si>
  <si>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</si>
  <si>
    <t>10907050000000110</t>
  </si>
  <si>
    <t>Прочие местные налоги и сборы</t>
  </si>
  <si>
    <t>10907052040000110</t>
  </si>
  <si>
    <t>Прочие местные налоги и сборы, мобилизуемые на территориях городских округов</t>
  </si>
  <si>
    <t>11100000000000000</t>
  </si>
  <si>
    <t>ДОХОДЫ ОТ ИСПОЛЬЗОВАНИЯ ИМУЩЕСТВА, НАХОДЯЩЕГОСЯ В ГОСУДАРСТВЕННОЙ И МУНИЦИПАЛЬНОЙ СОБСТВЕННОСТИ</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</si>
  <si>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</si>
  <si>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</si>
  <si>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11105010000000120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</si>
  <si>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</si>
  <si>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11105012040000120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</si>
  <si>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</si>
  <si>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11105070000000120</t>
  </si>
  <si>
    <t>Доходы от сдачи в аренду имущества, составляющего государственную (муниципальную) казну (за исключением земельных участков)</t>
  </si>
  <si>
    <t>11105074040000120</t>
  </si>
  <si>
    <t>Доходы от сдачи в аренду имущества, составляющего казну городских округов (за исключением земельных участков)</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</si>
  <si>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</si>
  <si>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</si>
  <si>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</si>
  <si>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</si>
  <si>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</si>
  <si>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</si>
  <si>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11200000000000000</t>
  </si>
  <si>
    <t>ПЛАТЕЖИ ПРИ ПОЛЬЗОВАНИИ ПРИРОДНЫМИ РЕСУРСАМИ</t>
  </si>
  <si>
    <t>11201000010000120</t>
  </si>
  <si>
    <t>Плата за негативное воздействие на окружающую среду</t>
  </si>
  <si>
    <t>11201010010000120</t>
  </si>
  <si>
    <t>Плата за выбросы загрязняющих веществ в атмосферный воздух стационарными объектами</t>
  </si>
  <si>
    <t>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</si>
  <si>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</si>
  <si>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11201030010000120</t>
  </si>
  <si>
    <t>Плата за сбросы загрязняющих веществ в водные объекты</t>
  </si>
  <si>
    <t>11201040010000120</t>
  </si>
  <si>
    <t>Плата за размещение отходов производства и потребления</t>
  </si>
  <si>
    <t>11201041010000120</t>
  </si>
  <si>
    <t>Плата за размещение отходов производства</t>
  </si>
  <si>
    <t>11201041016000120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</si>
  <si>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</si>
  <si>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11300000000000000</t>
  </si>
  <si>
    <t>ДОХОДЫ ОТ ОКАЗАНИЯ ПЛАТНЫХ УСЛУГ И КОМПЕНСАЦИИ ЗАТРАТ ГОСУДАРСТВА</t>
  </si>
  <si>
    <t>11301000000000130</t>
  </si>
  <si>
    <t>Доходы от оказания платных услуг (работ)</t>
  </si>
  <si>
    <t>11301990000000130</t>
  </si>
  <si>
    <t>Прочие доходы от оказания платных услуг (работ)</t>
  </si>
  <si>
    <t>11301994040000130</t>
  </si>
  <si>
    <t>Прочие доходы от оказания платных услуг (работ) получателями средств бюджетов городских округов</t>
  </si>
  <si>
    <t>11302000000000130</t>
  </si>
  <si>
    <t>Доходы от компенсации затрат государства</t>
  </si>
  <si>
    <t>11302060000000130</t>
  </si>
  <si>
    <t>Доходы, поступающие в порядке возмещения расходов, понесенных в связи с эксплуатацией имущества</t>
  </si>
  <si>
    <t>11302064040000130</t>
  </si>
  <si>
    <t>Доходы, поступающие в порядке возмещения расходов, понесенных в связи с эксплуатацией имущества городских округов</t>
  </si>
  <si>
    <t>11302990000000130</t>
  </si>
  <si>
    <t>Прочие доходы от компенсации затрат государства</t>
  </si>
  <si>
    <t>11302994040000130</t>
  </si>
  <si>
    <t>Прочие доходы от компенсации затрат бюджетов городских округов</t>
  </si>
  <si>
    <t>11400000000000000</t>
  </si>
  <si>
    <t>ДОХОДЫ ОТ ПРОДАЖИ МАТЕРИАЛЬНЫХ И НЕМАТЕРИАЛЬНЫХ АКТИВОВ</t>
  </si>
  <si>
    <t>11402000000000000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</si>
  <si>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</si>
  <si>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11402040040000410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</si>
  <si>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</si>
  <si>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11402043040000410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</si>
  <si>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</si>
  <si>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11406000000000430</t>
  </si>
  <si>
    <t>Доходы от продажи земельных участков, находящихся в государственной и муниципальной собственности</t>
  </si>
  <si>
    <t>11406010000000430</t>
  </si>
  <si>
    <t>Доходы от продажи земельных участков, государственная собственность на которые не разграничена</t>
  </si>
  <si>
    <t>11406012040000430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</si>
  <si>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</si>
  <si>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11600000000000000</t>
  </si>
  <si>
    <t>ШТРАФЫ, САНКЦИИ, ВОЗМЕЩЕНИЕ УЩЕРБА</t>
  </si>
  <si>
    <t>11603000000000140</t>
  </si>
  <si>
    <t>Денежные взыскания (штрафы) за нарушение законодательства о налогах и сборах</t>
  </si>
  <si>
    <t>11603010010000140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</si>
  <si>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</si>
  <si>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11603010016000140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</si>
  <si>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128,129, 129.1, 129.4, 132, 133, 134, 135, 135.1, 135.2 Налогового кодекса Российской Федерации</t>
  </si>
  <si>
    <t>11603030010000140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</si>
  <si>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</si>
  <si>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11603030016000140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</si>
  <si>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</si>
  <si>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</si>
  <si>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</si>
  <si>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</si>
  <si>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</si>
  <si>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11608010016000140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</si>
  <si>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</si>
  <si>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11625000000000140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</si>
  <si>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</si>
  <si>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11625060010000140</t>
  </si>
  <si>
    <t>Денежные взыскания (штрафы) за нарушение земельного законодательства</t>
  </si>
  <si>
    <t>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</si>
  <si>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</si>
  <si>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11628000016000140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</si>
  <si>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</si>
  <si>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11630000010000140</t>
  </si>
  <si>
    <t>Денежные взыскания (штрафы) за правонарушения в области дорожного движения</t>
  </si>
  <si>
    <t>11630030010000140</t>
  </si>
  <si>
    <t>Прочие денежные взыскания (штрафы) за правонарушения в области дорожного движения</t>
  </si>
  <si>
    <t>11630030016000140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</si>
  <si>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</si>
  <si>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11632000000000140</t>
  </si>
  <si>
    <t>Денежные взыскания, налагаемые в возмещение ущерба, причиненного в результате незаконного или нецелевого использования бюджетных средств</t>
  </si>
  <si>
    <t>11632000040000140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</si>
  <si>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</si>
  <si>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</si>
  <si>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</si>
  <si>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11633040040000140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</si>
  <si>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</si>
  <si>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11633040046000140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</si>
  <si>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</si>
  <si>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</si>
  <si>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</si>
  <si>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11643000016000140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</si>
  <si>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</si>
  <si>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11651000020000140</t>
  </si>
  <si>
    <t>Денежные взыскания (штрафы), установленные законами субъектов Российской Федерации за несоблюдение муниципальных правовых актов</t>
  </si>
  <si>
    <t>11651020020000140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</si>
  <si>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</si>
  <si>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11690000000000140</t>
  </si>
  <si>
    <t>Прочие поступления от денежных взысканий (штрафов) и иных сумм в возмещение ущерба</t>
  </si>
  <si>
    <t>11690040040000140</t>
  </si>
  <si>
    <t>Прочие поступления от денежных взысканий (штрафов) и иных сумм в возмещение ущерба, зачисляемые в бюджеты городских округов</t>
  </si>
  <si>
    <t>11690040046000140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</si>
  <si>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</si>
  <si>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11700000000000000</t>
  </si>
  <si>
    <t>ПРОЧИЕ НЕНАЛОГОВЫЕ ДОХОДЫ</t>
  </si>
  <si>
    <t>11701000000000180</t>
  </si>
  <si>
    <t>Невыясненные поступления</t>
  </si>
  <si>
    <t>11701040040000180</t>
  </si>
  <si>
    <t>Невыясненные поступления, зачисляемые в бюджеты городских округов</t>
  </si>
  <si>
    <t>11705000000000180</t>
  </si>
  <si>
    <t>Прочие неналоговые доходы</t>
  </si>
  <si>
    <t>11705040040000180</t>
  </si>
  <si>
    <t>Прочие неналоговые доходы бюджетов городских округов</t>
  </si>
  <si>
    <t>20000000000000000</t>
  </si>
  <si>
    <t>БЕЗВОЗМЕЗДНЫЕ ПОСТУПЛЕНИЯ</t>
  </si>
  <si>
    <t>20200000000000000</t>
  </si>
  <si>
    <t>БЕЗВОЗМЕЗДНЫЕ ПОСТУПЛЕНИЯ ОТ ДРУГИХ БЮДЖЕТОВ БЮДЖЕТНОЙ СИСТЕМЫ РОССИЙСКОЙ ФЕДЕРАЦИИ</t>
  </si>
  <si>
    <t>20210000000000150</t>
  </si>
  <si>
    <t>Дотации бюджетам бюджетной системы Российской Федерации</t>
  </si>
  <si>
    <t>20215001000000150</t>
  </si>
  <si>
    <t>Дотации на выравнивание бюджетной обеспеченности</t>
  </si>
  <si>
    <t>20215001040000150</t>
  </si>
  <si>
    <t>Дотации бюджетам городских округов на выравнивание бюджетной обеспеченности</t>
  </si>
  <si>
    <t>20215001042712150</t>
  </si>
  <si>
    <t>Дотации на выравнивание бюджетной обеспеченности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государственной программы Красноярского края "Управление государственными финансами"</t>
  </si>
  <si>
    <t>20215002000000150</t>
  </si>
  <si>
    <t>Дотации бюджетам на поддержку мер по обеспечению сбалансированности бюджетов</t>
  </si>
  <si>
    <t>20215002040000150</t>
  </si>
  <si>
    <t>Дотации бюджетам городских округов на поддержку мер по обеспечению сбалансированности бюджетов</t>
  </si>
  <si>
    <t>20220000000000150</t>
  </si>
  <si>
    <t>Субсидии бюджетам бюджетной системы Российской Федерации (межбюджетные субсидии)</t>
  </si>
  <si>
    <t>20225229000000150</t>
  </si>
  <si>
    <t>Субсидии бюджетам на приобретение спортивного оборудования и инвентаря для приведения организаций спортивной подготовки в нормативное состояние</t>
  </si>
  <si>
    <t>20225229040000150</t>
  </si>
  <si>
    <t>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t>
  </si>
  <si>
    <t>20225467000000150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</si>
  <si>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</si>
  <si>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20225467040000150</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</si>
  <si>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</si>
  <si>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20225497000000150</t>
  </si>
  <si>
    <t>Субсидии бюджетам на реализацию мероприятий по обеспечению жильем молодых семей</t>
  </si>
  <si>
    <t>20225497040000150</t>
  </si>
  <si>
    <t>Субсидии бюджетам городских округов на реализацию мероприятий по обеспечению жильем молодых семей</t>
  </si>
  <si>
    <t>20225519000000150</t>
  </si>
  <si>
    <t>Субсидия бюджетам на поддержку отрасли культуры</t>
  </si>
  <si>
    <t>20225519040000150</t>
  </si>
  <si>
    <t>Субсидия бюджетам городских округов на поддержку отрасли культуры</t>
  </si>
  <si>
    <t>20225555000000150</t>
  </si>
  <si>
    <t>Субсидии бюджетам на реализацию программ формирования современной городской среды</t>
  </si>
  <si>
    <t>20225555040000150</t>
  </si>
  <si>
    <t>Субсидии бюджетам городских округов на реализацию программ формирования современной городской среды</t>
  </si>
  <si>
    <t>20229999000000150</t>
  </si>
  <si>
    <t>Прочие субсидии</t>
  </si>
  <si>
    <t>20229999040000150</t>
  </si>
  <si>
    <t>Прочие субсидии бюджетам городских округов</t>
  </si>
  <si>
    <t>20229999041021150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</si>
  <si>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</si>
  <si>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20229999041031150</t>
  </si>
  <si>
    <t>Персональные выплаты, устанавливаемые в целях повышения оплаты труда молодым специалистам, персональные выплаты, устанавливаемые с учётом опыта работы при наличии учёной степени, почётного звания, нагрудного знака (значка), по министерству финансов Красноярского края в рамках непрограммных расходов отдельных органов исполнительной власти</t>
  </si>
  <si>
    <t>20229999041037150</t>
  </si>
  <si>
    <t>Средства на повышение с 1 октября 2019 года размеров оплаты труда водителей автобусов, осуществляющих перевозку обучающихся, в муниципальных учреждениях и работников, относящихся к отдельным должностям (профессиям) работников (рабочих) культуры, в муниципальных образовательных учреждениях, по министерству финансов Красноярского края в рамках непрограммных расходов отдельных органов исполнительной власти</t>
  </si>
  <si>
    <t>20229999041039150</t>
  </si>
  <si>
    <t>Средства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</si>
  <si>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20229999041048150</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</si>
  <si>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 по министерству финансов Красноярского края в рамках непрограммных расходов отдельных органов исполнительной власти</t>
  </si>
  <si>
    <t>20229999041049150</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</si>
  <si>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 по министерству финансов Красноярского края в рамках непрограммных расходов отдельных органов исполнительной власти</t>
  </si>
  <si>
    <t>20229999042138150</t>
  </si>
  <si>
    <t>Государственная поддержка художественных народных ремесел и декоративно-прикладного искусства на территории Красноярского края в рамках подпрограммы "Поддержка искусства и народного творчества" государственной программы Красноярского края "Развитие культуры и туризма"</t>
  </si>
  <si>
    <t>20229999042650150</t>
  </si>
  <si>
    <t>Выполнение требований федеральных стандартов спортивной подготовки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</si>
  <si>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20229999042654150</t>
  </si>
  <si>
    <t>Субсидии бюджетам муниципальных образований Красноярского края на развитие детско-юношеского спорта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</si>
  <si>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20229999047397150</t>
  </si>
  <si>
    <t>Субсидии бюджетам муниципальных образований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</si>
  <si>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20229999047398150</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</si>
  <si>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"Повышение безопасности дорожного движения" государственной программы Красноярского края "Развитие транспортной системы"</t>
  </si>
  <si>
    <t>20229999047413150</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</si>
  <si>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</si>
  <si>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20229999047418150</t>
  </si>
  <si>
    <t>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</si>
  <si>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20229999047436150</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</si>
  <si>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</si>
  <si>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20229999047437150</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</si>
  <si>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</si>
  <si>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20229999047449150</t>
  </si>
  <si>
    <t>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</si>
  <si>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20229999047450150</t>
  </si>
  <si>
    <t>Субсидии бюджетам муниципальных образований на обустройство и работы по благоустройству парков в городах – получателях субсидий, осуществляющих лучшее использование городских парков,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</si>
  <si>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20229999047451150</t>
  </si>
  <si>
    <t>Субсидии бюджетам муниципальных образований для поощрения муниципальных образований - победителей конкурса лучших проектов создания комфортной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</si>
  <si>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20229999047454150</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</si>
  <si>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</si>
  <si>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20229999047456150</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</si>
  <si>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</si>
  <si>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20229999047463150</t>
  </si>
  <si>
    <t>Субсидии бюджетам муниципальных образований на организацию (строительство) мест (площадок) накопления отходов потребления и приобретение контейнерного оборудования в рамках подпрограммы "Обращение с отходами" государственной программы Красноярского края "Охрана окружающей среды, воспроизводство природных ресурсов"</t>
  </si>
  <si>
    <t>20229999047466150</t>
  </si>
  <si>
    <t>Субсидии бюджетам муниципальных образований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</si>
  <si>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20229999047488150</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</si>
  <si>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</si>
  <si>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20229999047492150</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</si>
  <si>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"Повышение безопасности дорожного движения" государственной программы Красноярского края "Развитие транспортной системы"</t>
  </si>
  <si>
    <t>20229999047508150</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</si>
  <si>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</si>
  <si>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20229999047509150</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</si>
  <si>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</si>
  <si>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20229999047511150</t>
  </si>
  <si>
    <t>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государственной программы Красноярского края "Управление государственными финансами"</t>
  </si>
  <si>
    <t>20229999047555150</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</si>
  <si>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</si>
  <si>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20229999047563150</t>
  </si>
  <si>
    <t>Субсидии бюджетам муниципальных образований на развитие инфраструктуры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</si>
  <si>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20229999047571150</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</si>
  <si>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</si>
  <si>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20230000000000150</t>
  </si>
  <si>
    <t>Субвенции бюджетам бюджетной системы Российской Федерации</t>
  </si>
  <si>
    <t>20230024000000150</t>
  </si>
  <si>
    <t>Субвенции местным бюджетам на выполнение передаваемых полномочий субъектов Российской Федерации</t>
  </si>
  <si>
    <t>20230024040000150</t>
  </si>
  <si>
    <t>Субвенции бюджетам городских округов на выполнение передаваемых полномочий субъектов Российской Федерации</t>
  </si>
  <si>
    <t>20230024040151150</t>
  </si>
  <si>
    <t>Субвенции бюджетам муниципальных образований на финансирование расходов по социальному обслуживанию граждан,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</si>
  <si>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20230024040640150</t>
  </si>
  <si>
    <t>Субвенции бюджетам муниципальных образований на обеспечение бесплатного проезда детей и лиц, сопровождающих организованные группы детей, к месту отдыха и обратно (в соответствии с Законом края от 9 декабря 2010 года № 11-5397) в рамках подпрограммы "Социальная поддержка семей, имеющих детей" государственной программы Красноярского края "Развитие системы социальной поддержки граждан"</t>
  </si>
  <si>
    <t>20230024047408150</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</si>
  <si>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</si>
  <si>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20230024047409150</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</si>
  <si>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</si>
  <si>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20230024047429150</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</si>
  <si>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t>
  </si>
  <si>
    <t>20230024047513150</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</si>
  <si>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</si>
  <si>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20230024047514150</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</si>
  <si>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</si>
  <si>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20230024047518150</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</si>
  <si>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"Обеспечение общих условий функционирования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</si>
  <si>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20230024047519150</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</si>
  <si>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</si>
  <si>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20230024047552150</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</si>
  <si>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</si>
  <si>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20230024047554150</t>
  </si>
  <si>
    <t>Субвенции бюджетам муниципальных образований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</si>
  <si>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20230024047564150</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</si>
  <si>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</si>
  <si>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20230024047566150</t>
  </si>
  <si>
    <t>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</si>
  <si>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20230024047570150</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</si>
  <si>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</si>
  <si>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20230024047587150</t>
  </si>
  <si>
    <t>Субвенции бюджетам муниципальных образований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</si>
  <si>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20230024047588150</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</si>
  <si>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</si>
  <si>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20230024047604150</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</si>
  <si>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</si>
  <si>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20230024047649150</t>
  </si>
  <si>
    <t>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</si>
  <si>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20230029000000150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</si>
  <si>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</si>
  <si>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20230029040000150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</si>
  <si>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</si>
  <si>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20235118000000150</t>
  </si>
  <si>
    <t>Субвенции бюджетам на осуществление первичного воинского учета на территориях, где отсутствуют военные комиссариаты</t>
  </si>
  <si>
    <t>20235118040000150</t>
  </si>
  <si>
    <t>Субвенции бюджетам городских округов на осуществление первичного воинского учета на территориях, где отсутствуют военные комиссариаты</t>
  </si>
  <si>
    <t>20235120000000150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</si>
  <si>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</si>
  <si>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20235120040000150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</si>
  <si>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</si>
  <si>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20400000000000000</t>
  </si>
  <si>
    <t>БЕЗВОЗМЕЗДНЫЕ ПОСТУПЛЕНИЯ ОТ НЕГОСУДАРСТВЕННЫХ ОРГАНИЗАЦИЙ</t>
  </si>
  <si>
    <t>20404000040000150</t>
  </si>
  <si>
    <t>Безвозмездные поступления от негосударственных организаций в бюджеты городских округов</t>
  </si>
  <si>
    <t>20404020040000150</t>
  </si>
  <si>
    <t>Поступления от денежных пожертвований, предоставляемых негосударственными организациями получателям средств бюджетов городских округов</t>
  </si>
  <si>
    <t>20700000000000000</t>
  </si>
  <si>
    <t>ПРОЧИЕ БЕЗВОЗМЕЗДНЫЕ ПОСТУПЛЕНИЯ</t>
  </si>
  <si>
    <t>20704000040000150</t>
  </si>
  <si>
    <t>Прочие безвозмездные поступления в бюджеты городских округов</t>
  </si>
  <si>
    <t>20704050040000150</t>
  </si>
  <si>
    <t>21800000000000000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</si>
  <si>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</si>
  <si>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21800000000000150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</si>
  <si>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</si>
  <si>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21800000040000150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</si>
  <si>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</si>
  <si>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21804000040000150</t>
  </si>
  <si>
    <t>Доходы бюджетов городских округов от возврата организациями остатков субсидий прошлых лет</t>
  </si>
  <si>
    <t>21804030040000150</t>
  </si>
  <si>
    <t>Доходы бюджетов городских округов от возврата иными организациями остатков субсидий прошлых лет</t>
  </si>
  <si>
    <t>21900000000000000</t>
  </si>
  <si>
    <t>ВОЗВРАТ ОСТАТКОВ СУБСИДИЙ, СУБВЕНЦИЙ И ИНЫХ МЕЖБЮДЖЕТНЫХ ТРАНСФЕРТОВ, ИМЕЮЩИХ ЦЕЛЕВОЕ НАЗНАЧЕНИЕ, ПРОШЛЫХ ЛЕТ</t>
  </si>
  <si>
    <t>21900000040000150</t>
  </si>
  <si>
    <t>Возврат остатков субсидий, субвенций и иных межбюджетных трансфертов, имеющих целевое назначение, прошлых лет из бюджетов городских округов</t>
  </si>
  <si>
    <t>21960010040000150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</si>
  <si>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</si>
  <si>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КП за 9 месяцев 2019 года</t>
  </si>
  <si>
    <t>20229999041038150</t>
  </si>
  <si>
    <t>Средства на повышение с 1 октября 2019 года на 4,3 процента заработной платы работников бюджетной сферы Красноярского края за исключением заработной платы отдельных категорий работников, увеличение оплаты труда которых осуществляется в соответствии с указами Президента Российской Федерации, предусматривающими мероприятия по повышению заработной платы, а также в связи с увеличением региональных выплат и (или)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</si>
  <si>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 исполнения факта за 9 месяцев к плану за 9 месяцев</t>
  </si>
  <si>
    <t xml:space="preserve">Бюджетные назначения 2019 год </t>
  </si>
  <si>
    <t>руб.</t>
  </si>
  <si>
    <t>% исполнения факта за 9 месяцев к плану за год</t>
  </si>
  <si>
    <t>ИНФОРМАЦИЯ ОБ ИСПОЛНЕНИИ БЮДЖЕТА ГОРОДА БОРОДИНО ПО ДОХОДАМ ЗА 3 КВАРТАЛ 2019 ГОДА</t>
  </si>
  <si>
    <t>Факт за 9 месяцев 2019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</si>
</sst>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4" x14ac:knownFonts="1">
    <font>
      <sz val="10"/>
      <name val="Arial"/>
    </font>
    <font>
      <sz val="10"/>
      <name val="Times New Roman"/>
      <family val="1"/>
      <charset val="204"/>
    </font>
    <font>
      <b/>
      <sz val="11"/>
      <name val="Times New Roman"/>
      <family val="1"/>
      <charset val="204"/>
    </font>
    <font>
      <b/>
      <sz val="10"/>
      <name val="Times New Roman"/>
      <family val="1"/>
      <charset val="204"/>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bottom/>
      <diagonal/>
    </border>
  </borders>
  <cellStyleXfs count="1">
    <xf numFmtId="0" fontId="0" fillId="0" borderId="0"/>
  </cellStyleXfs>
  <cellXfs count="39">
    <xf numFmtId="0" fontId="0" fillId="0" borderId="0" xfId="0"/>
    <xf numFmtId="0" fontId="1" fillId="0" borderId="0" xfId="0" applyFont="1"/>
    <xf numFmtId="4" fontId="1" fillId="0" borderId="0" xfId="0" applyNumberFormat="1" applyFont="1"/>
    <xf numFmtId="0" fontId="1" fillId="0" borderId="0" xfId="0" applyFont="1" applyBorder="1" applyAlignment="1" applyProtection="1">
      <alignment horizontal="left" wrapText="1"/>
    </xf>
    <xf numFmtId="0" fontId="1" fillId="0" borderId="0" xfId="0" applyFont="1" applyBorder="1" applyAlignment="1" applyProtection="1"/>
    <xf numFmtId="49" fontId="3" fillId="0" borderId="2" xfId="0" applyNumberFormat="1" applyFont="1" applyBorder="1" applyAlignment="1" applyProtection="1">
      <alignment horizontal="center"/>
    </xf>
    <xf numFmtId="49" fontId="3" fillId="0" borderId="3" xfId="0" applyNumberFormat="1" applyFont="1" applyBorder="1" applyAlignment="1" applyProtection="1">
      <alignment horizontal="left"/>
    </xf>
    <xf numFmtId="4" fontId="3" fillId="0" borderId="3" xfId="0" applyNumberFormat="1" applyFont="1" applyBorder="1" applyAlignment="1" applyProtection="1">
      <alignment horizontal="right"/>
    </xf>
    <xf numFmtId="49" fontId="1" fillId="0" borderId="4" xfId="0" applyNumberFormat="1" applyFont="1" applyBorder="1" applyAlignment="1" applyProtection="1">
      <alignment horizontal="center" vertical="center" wrapText="1"/>
    </xf>
    <xf numFmtId="49" fontId="1" fillId="0" borderId="4" xfId="0" applyNumberFormat="1" applyFont="1" applyBorder="1" applyAlignment="1" applyProtection="1">
      <alignment horizontal="left" vertical="center" wrapText="1"/>
    </xf>
    <xf numFmtId="4" fontId="1" fillId="0" borderId="4" xfId="0" applyNumberFormat="1" applyFont="1" applyBorder="1" applyAlignment="1" applyProtection="1">
      <alignment horizontal="right" vertical="center" wrapText="1"/>
    </xf>
    <xf numFmtId="164" fontId="1" fillId="0" borderId="4" xfId="0" applyNumberFormat="1" applyFont="1" applyBorder="1" applyAlignment="1" applyProtection="1">
      <alignment horizontal="left" vertical="center" wrapText="1"/>
    </xf>
    <xf numFmtId="49" fontId="1" fillId="0" borderId="5" xfId="0" applyNumberFormat="1" applyFont="1" applyBorder="1" applyAlignment="1" applyProtection="1">
      <alignment horizontal="center" vertical="center" wrapText="1"/>
    </xf>
    <xf numFmtId="164" fontId="1" fillId="0" borderId="6" xfId="0" applyNumberFormat="1" applyFont="1" applyBorder="1" applyAlignment="1" applyProtection="1">
      <alignment horizontal="left" vertical="center" wrapText="1"/>
    </xf>
    <xf numFmtId="4" fontId="1" fillId="0" borderId="6" xfId="0" applyNumberFormat="1" applyFont="1" applyBorder="1" applyAlignment="1" applyProtection="1">
      <alignment horizontal="right" vertical="center" wrapText="1"/>
    </xf>
    <xf numFmtId="0" fontId="1" fillId="0" borderId="0" xfId="0" applyFont="1" applyBorder="1" applyAlignment="1" applyProtection="1">
      <alignment horizontal="right"/>
    </xf>
    <xf numFmtId="4" fontId="3" fillId="0" borderId="3" xfId="0" applyNumberFormat="1" applyFont="1" applyBorder="1" applyAlignment="1" applyProtection="1">
      <alignment horizontal="center" vertical="center" wrapText="1"/>
    </xf>
    <xf numFmtId="4" fontId="1" fillId="0" borderId="4" xfId="0" applyNumberFormat="1" applyFont="1" applyBorder="1" applyAlignment="1" applyProtection="1">
      <alignment horizontal="center" vertical="center" wrapText="1"/>
    </xf>
    <xf numFmtId="4" fontId="1" fillId="0" borderId="9" xfId="0" applyNumberFormat="1" applyFont="1" applyBorder="1" applyAlignment="1" applyProtection="1">
      <alignment horizontal="center" vertical="center" wrapText="1"/>
    </xf>
    <xf numFmtId="4" fontId="1" fillId="0" borderId="6" xfId="0" applyNumberFormat="1" applyFont="1" applyBorder="1" applyAlignment="1" applyProtection="1">
      <alignment horizontal="center" vertical="center" wrapText="1"/>
    </xf>
    <xf numFmtId="4" fontId="1" fillId="0" borderId="10" xfId="0" applyNumberFormat="1" applyFont="1" applyBorder="1" applyAlignment="1" applyProtection="1">
      <alignment horizontal="center" vertical="center" wrapText="1"/>
    </xf>
    <xf numFmtId="4" fontId="3" fillId="0" borderId="3" xfId="0" applyNumberFormat="1" applyFont="1" applyBorder="1" applyAlignment="1" applyProtection="1">
      <alignment horizontal="center" vertical="center"/>
    </xf>
    <xf numFmtId="4" fontId="3" fillId="0" borderId="8" xfId="0" applyNumberFormat="1" applyFont="1" applyBorder="1" applyAlignment="1" applyProtection="1">
      <alignment horizontal="center" vertical="center"/>
    </xf>
    <xf numFmtId="4" fontId="1" fillId="0" borderId="1" xfId="0" applyNumberFormat="1" applyFont="1" applyBorder="1" applyAlignment="1">
      <alignment horizontal="center" vertical="center"/>
    </xf>
    <xf numFmtId="0" fontId="1" fillId="0" borderId="1" xfId="0" applyFont="1" applyBorder="1" applyAlignment="1">
      <alignment horizontal="center" vertical="center" wrapText="1"/>
    </xf>
    <xf numFmtId="4" fontId="3" fillId="0" borderId="1" xfId="0" applyNumberFormat="1" applyFont="1" applyBorder="1" applyAlignment="1">
      <alignment horizontal="center" vertical="center"/>
    </xf>
    <xf numFmtId="0" fontId="1" fillId="0" borderId="0" xfId="0" applyFont="1" applyBorder="1" applyAlignment="1" applyProtection="1">
      <alignment horizontal="center"/>
    </xf>
    <xf numFmtId="0" fontId="1" fillId="0" borderId="0" xfId="0" applyFont="1" applyBorder="1" applyAlignment="1" applyProtection="1">
      <alignment horizontal="left"/>
    </xf>
    <xf numFmtId="49" fontId="1" fillId="0" borderId="1" xfId="0" applyNumberFormat="1" applyFont="1" applyBorder="1" applyAlignment="1" applyProtection="1">
      <alignment horizontal="center" vertical="center" wrapText="1"/>
    </xf>
    <xf numFmtId="49" fontId="1" fillId="0" borderId="7" xfId="0" applyNumberFormat="1" applyFont="1" applyBorder="1" applyAlignment="1" applyProtection="1">
      <alignment horizontal="center" vertical="center" wrapText="1"/>
    </xf>
    <xf numFmtId="49" fontId="1" fillId="0" borderId="2" xfId="0" applyNumberFormat="1" applyFont="1" applyBorder="1" applyAlignment="1" applyProtection="1">
      <alignment horizontal="center" vertical="center" wrapText="1"/>
    </xf>
    <xf numFmtId="49" fontId="1" fillId="0" borderId="3" xfId="0" applyNumberFormat="1" applyFont="1" applyBorder="1" applyAlignment="1" applyProtection="1">
      <alignment horizontal="left" vertical="center" wrapText="1"/>
    </xf>
    <xf numFmtId="4" fontId="1" fillId="0" borderId="3" xfId="0" applyNumberFormat="1" applyFont="1" applyBorder="1" applyAlignment="1" applyProtection="1">
      <alignment horizontal="right" vertical="center" wrapText="1"/>
    </xf>
    <xf numFmtId="4" fontId="1" fillId="0" borderId="3" xfId="0" applyNumberFormat="1" applyFont="1" applyBorder="1" applyAlignment="1" applyProtection="1">
      <alignment horizontal="center" vertical="center"/>
    </xf>
    <xf numFmtId="4" fontId="1" fillId="0" borderId="3" xfId="0" applyNumberFormat="1" applyFont="1" applyBorder="1" applyAlignment="1" applyProtection="1">
      <alignment horizontal="center" vertical="center" wrapText="1"/>
    </xf>
    <xf numFmtId="4" fontId="1" fillId="0" borderId="8" xfId="0" applyNumberFormat="1" applyFont="1" applyBorder="1" applyAlignment="1" applyProtection="1">
      <alignment horizontal="center" vertical="center" wrapText="1"/>
    </xf>
    <xf numFmtId="164" fontId="1" fillId="0" borderId="3" xfId="0" applyNumberFormat="1" applyFont="1" applyBorder="1" applyAlignment="1" applyProtection="1">
      <alignment horizontal="left" vertical="center" wrapText="1"/>
    </xf>
    <xf numFmtId="0" fontId="2" fillId="0" borderId="0" xfId="0" applyFont="1" applyBorder="1" applyAlignment="1" applyProtection="1">
      <alignment horizontal="center" wrapText="1"/>
    </xf>
    <xf numFmtId="0" fontId="1" fillId="0" borderId="0" xfId="0" applyFont="1" applyBorder="1" applyAlignment="1" applyProtection="1">
      <alignment horizontal="lef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253</xdr:row>
      <xdr:rowOff>0</xdr:rowOff>
    </xdr:from>
    <xdr:to>
      <xdr:col>3</xdr:col>
      <xdr:colOff>542925</xdr:colOff>
      <xdr:row>254</xdr:row>
      <xdr:rowOff>47625</xdr:rowOff>
    </xdr:to>
    <xdr:grpSp>
      <xdr:nvGrpSpPr>
        <xdr:cNvPr id="1025" name="Group 1"/>
        <xdr:cNvGrpSpPr>
          <a:grpSpLocks/>
        </xdr:cNvGrpSpPr>
      </xdr:nvGrpSpPr>
      <xdr:grpSpPr bwMode="auto">
        <a:xfrm>
          <a:off x="0" y="310832500"/>
          <a:ext cx="3873500" cy="212725"/>
          <a:chOff x="0" y="0"/>
          <a:chExt cx="1023" cy="255"/>
        </a:xfrm>
      </xdr:grpSpPr>
      <xdr:sp macro="" textlink="">
        <xdr:nvSpPr>
          <xdr:cNvPr id="1026" name="Text Box 2"/>
          <xdr:cNvSpPr txBox="1">
            <a:spLocks noChangeArrowheads="1"/>
          </xdr:cNvSpPr>
        </xdr:nvSpPr>
        <xdr:spPr bwMode="auto">
          <a:xfrm>
            <a:off x="1" y="1"/>
            <a:ext cx="36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1027" name="Text Box 3"/>
          <xdr:cNvSpPr txBox="1">
            <a:spLocks noChangeArrowheads="1"/>
          </xdr:cNvSpPr>
        </xdr:nvSpPr>
        <xdr:spPr bwMode="auto">
          <a:xfrm>
            <a:off x="428" y="1"/>
            <a:ext cx="174" cy="92"/>
          </a:xfrm>
          <a:prstGeom prst="rect">
            <a:avLst/>
          </a:prstGeom>
          <a:noFill/>
          <a:ln w="9525" cap="rnd">
            <a:noFill/>
            <a:miter lim="800000"/>
            <a:headEnd/>
            <a:tailEnd/>
          </a:ln>
        </xdr:spPr>
      </xdr:sp>
      <xdr:sp macro="" textlink="">
        <xdr:nvSpPr>
          <xdr:cNvPr id="1028" name="Text Box 4"/>
          <xdr:cNvSpPr txBox="1">
            <a:spLocks noChangeArrowheads="1"/>
          </xdr:cNvSpPr>
        </xdr:nvSpPr>
        <xdr:spPr bwMode="auto">
          <a:xfrm>
            <a:off x="428" y="94"/>
            <a:ext cx="17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1029" name="Line 5"/>
          <xdr:cNvSpPr>
            <a:spLocks noChangeShapeType="1"/>
          </xdr:cNvSpPr>
        </xdr:nvSpPr>
        <xdr:spPr bwMode="auto">
          <a:xfrm>
            <a:off x="428" y="94"/>
            <a:ext cx="174" cy="0"/>
          </a:xfrm>
          <a:prstGeom prst="line">
            <a:avLst/>
          </a:prstGeom>
          <a:noFill/>
          <a:ln w="9525">
            <a:solidFill>
              <a:srgbClr val="000000"/>
            </a:solidFill>
            <a:prstDash val="solid"/>
            <a:round/>
            <a:headEnd/>
            <a:tailEnd/>
          </a:ln>
        </xdr:spPr>
      </xdr:sp>
      <xdr:sp macro="" textlink="">
        <xdr:nvSpPr>
          <xdr:cNvPr id="1030" name="Text Box 6"/>
          <xdr:cNvSpPr txBox="1">
            <a:spLocks noChangeArrowheads="1"/>
          </xdr:cNvSpPr>
        </xdr:nvSpPr>
        <xdr:spPr bwMode="auto">
          <a:xfrm>
            <a:off x="662" y="1"/>
            <a:ext cx="367" cy="92"/>
          </a:xfrm>
          <a:prstGeom prst="rect">
            <a:avLst/>
          </a:prstGeom>
          <a:noFill/>
          <a:ln w="9525" cap="rnd">
            <a:noFill/>
            <a:miter lim="800000"/>
            <a:headEnd/>
            <a:tailEnd/>
          </a:ln>
        </xdr:spPr>
      </xdr:sp>
      <xdr:sp macro="" textlink="">
        <xdr:nvSpPr>
          <xdr:cNvPr id="1031" name="Text Box 7"/>
          <xdr:cNvSpPr txBox="1">
            <a:spLocks noChangeArrowheads="1"/>
          </xdr:cNvSpPr>
        </xdr:nvSpPr>
        <xdr:spPr bwMode="auto">
          <a:xfrm>
            <a:off x="662" y="94"/>
            <a:ext cx="36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1032" name="Line 8"/>
          <xdr:cNvSpPr>
            <a:spLocks noChangeShapeType="1"/>
          </xdr:cNvSpPr>
        </xdr:nvSpPr>
        <xdr:spPr bwMode="auto">
          <a:xfrm>
            <a:off x="662" y="94"/>
            <a:ext cx="367" cy="0"/>
          </a:xfrm>
          <a:prstGeom prst="line">
            <a:avLst/>
          </a:prstGeom>
          <a:noFill/>
          <a:ln w="9525">
            <a:solidFill>
              <a:srgbClr val="000000"/>
            </a:solidFill>
            <a:prstDash val="solid"/>
            <a:round/>
            <a:headEnd/>
            <a:tailEnd/>
          </a:ln>
        </xdr:spPr>
      </xdr:sp>
    </xdr:grpSp>
    <xdr:clientData/>
  </xdr:twoCellAnchor>
  <xdr:twoCellAnchor>
    <xdr:from>
      <xdr:col>0</xdr:col>
      <xdr:colOff>3776</xdr:colOff>
      <xdr:row>255</xdr:row>
      <xdr:rowOff>77530</xdr:rowOff>
    </xdr:from>
    <xdr:to>
      <xdr:col>5</xdr:col>
      <xdr:colOff>22658</xdr:colOff>
      <xdr:row>257</xdr:row>
      <xdr:rowOff>3496</xdr:rowOff>
    </xdr:to>
    <xdr:grpSp>
      <xdr:nvGrpSpPr>
        <xdr:cNvPr id="1033" name="Group 9"/>
        <xdr:cNvGrpSpPr>
          <a:grpSpLocks/>
        </xdr:cNvGrpSpPr>
      </xdr:nvGrpSpPr>
      <xdr:grpSpPr bwMode="auto">
        <a:xfrm>
          <a:off x="3776" y="311240230"/>
          <a:ext cx="3892382" cy="256166"/>
          <a:chOff x="1" y="1"/>
          <a:chExt cx="1028" cy="185"/>
        </a:xfrm>
      </xdr:grpSpPr>
      <xdr:sp macro="" textlink="">
        <xdr:nvSpPr>
          <xdr:cNvPr id="1034" name="Text Box 10"/>
          <xdr:cNvSpPr txBox="1">
            <a:spLocks noChangeArrowheads="1"/>
          </xdr:cNvSpPr>
        </xdr:nvSpPr>
        <xdr:spPr bwMode="auto">
          <a:xfrm>
            <a:off x="1" y="1"/>
            <a:ext cx="367" cy="92"/>
          </a:xfrm>
          <a:prstGeom prst="rect">
            <a:avLst/>
          </a:prstGeom>
          <a:noFill/>
          <a:ln w="9525" cap="rnd">
            <a:noFill/>
            <a:miter lim="800000"/>
            <a:headEnd/>
            <a:tailEnd/>
          </a:ln>
        </xdr:spPr>
        <xdr:txBody>
          <a:bodyPr vertOverflow="clip" wrap="square" lIns="0" tIns="0" rIns="0" bIns="0" anchor="b" upright="1"/>
          <a:lstStyle/>
          <a:p>
            <a:pPr algn="ctr" rtl="0">
              <a:defRPr sz="1000"/>
            </a:pPr>
            <a:endParaRPr lang="ru-RU" sz="800" b="0" i="0" u="none" strike="noStrike" baseline="0">
              <a:solidFill>
                <a:srgbClr val="000000"/>
              </a:solidFill>
              <a:latin typeface="Sans Serif"/>
            </a:endParaRPr>
          </a:p>
        </xdr:txBody>
      </xdr:sp>
      <xdr:sp macro="" textlink="">
        <xdr:nvSpPr>
          <xdr:cNvPr id="1035" name="Text Box 11"/>
          <xdr:cNvSpPr txBox="1">
            <a:spLocks noChangeArrowheads="1"/>
          </xdr:cNvSpPr>
        </xdr:nvSpPr>
        <xdr:spPr bwMode="auto">
          <a:xfrm>
            <a:off x="428" y="1"/>
            <a:ext cx="174" cy="92"/>
          </a:xfrm>
          <a:prstGeom prst="rect">
            <a:avLst/>
          </a:prstGeom>
          <a:noFill/>
          <a:ln w="9525" cap="rnd">
            <a:noFill/>
            <a:miter lim="800000"/>
            <a:headEnd/>
            <a:tailEnd/>
          </a:ln>
        </xdr:spPr>
      </xdr:sp>
      <xdr:sp macro="" textlink="">
        <xdr:nvSpPr>
          <xdr:cNvPr id="1036" name="Text Box 12"/>
          <xdr:cNvSpPr txBox="1">
            <a:spLocks noChangeArrowheads="1"/>
          </xdr:cNvSpPr>
        </xdr:nvSpPr>
        <xdr:spPr bwMode="auto">
          <a:xfrm>
            <a:off x="428" y="94"/>
            <a:ext cx="17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(ппись)</a:t>
            </a:r>
          </a:p>
        </xdr:txBody>
      </xdr:sp>
      <xdr:sp macro="" textlink="">
        <xdr:nvSpPr>
          <xdr:cNvPr id="1038" name="Text Box 14"/>
          <xdr:cNvSpPr txBox="1">
            <a:spLocks noChangeArrowheads="1"/>
          </xdr:cNvSpPr>
        </xdr:nvSpPr>
        <xdr:spPr bwMode="auto">
          <a:xfrm>
            <a:off x="662" y="1"/>
            <a:ext cx="367" cy="92"/>
          </a:xfrm>
          <a:prstGeom prst="rect">
            <a:avLst/>
          </a:prstGeom>
          <a:noFill/>
          <a:ln w="9525" cap="rnd">
            <a:noFill/>
            <a:miter lim="800000"/>
            <a:headEnd/>
            <a:tailEnd/>
          </a:ln>
        </xdr:spPr>
      </xdr:sp>
      <xdr:sp macro="" textlink="">
        <xdr:nvSpPr>
          <xdr:cNvPr id="1039" name="Text Box 15"/>
          <xdr:cNvSpPr txBox="1">
            <a:spLocks noChangeArrowheads="1"/>
          </xdr:cNvSpPr>
        </xdr:nvSpPr>
        <xdr:spPr bwMode="auto">
          <a:xfrm>
            <a:off x="662" y="94"/>
            <a:ext cx="367" cy="92"/>
          </a:xfrm>
          <a:prstGeom prst="rect">
            <a:avLst/>
          </a:prstGeom>
          <a:noFill/>
          <a:ln w="9525" cap="rnd">
            <a:noFill/>
            <a:miter lim="800000"/>
            <a:headEnd/>
            <a:tailEnd/>
          </a:ln>
        </xdr:spPr>
        <xdr:txBody>
          <a:bodyPr vertOverflow="clip" wrap="square" lIns="0" tIns="0" rIns="0" bIns="0" anchor="t" upright="1"/>
          <a:lstStyle/>
          <a:p>
            <a:pPr algn="ctr" rtl="0">
              <a:defRPr sz="1000"/>
            </a:pPr>
            <a:endParaRPr lang="ru-RU" sz="800" b="0" i="0" u="none" strike="noStrike" baseline="0">
              <a:solidFill>
                <a:srgbClr val="000000"/>
              </a:solidFill>
              <a:latin typeface="Sans Serif"/>
            </a:endParaRPr>
          </a:p>
        </xdr:txBody>
      </xdr:sp>
      <xdr:sp macro="" textlink="">
        <xdr:nvSpPr>
          <xdr:cNvPr id="1040" name="Line 16"/>
          <xdr:cNvSpPr>
            <a:spLocks noChangeShapeType="1"/>
          </xdr:cNvSpPr>
        </xdr:nvSpPr>
        <xdr:spPr bwMode="auto">
          <a:xfrm>
            <a:off x="662" y="94"/>
            <a:ext cx="36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P253"/>
  <sheetViews>
    <sheetView showGridLines="0" tabSelected="1" view="pageBreakPreview" zoomScale="60" zoomScaleNormal="100" workbookViewId="0">
      <selection activeCell="G7" sqref="G7"/>
    </sheetView>
  </sheetViews>
  <sheetFormatPr defaultRowHeight="12.75" customHeight="1" outlineLevelRow="7" x14ac:dyDescent="0.25"/>
  <cols>
    <col min="1" max="1" width="25.6640625" style="1" customWidth="1"/>
    <col min="2" max="2" width="30.6640625" style="1" customWidth="1"/>
    <col min="3" max="5" width="15.44140625" style="1" hidden="1" customWidth="1"/>
    <col min="6" max="7" width="15.44140625" style="1" customWidth="1"/>
    <col min="8" max="8" width="16.88671875" style="1" customWidth="1"/>
    <col min="9" max="9" width="15.44140625" style="1" customWidth="1"/>
    <col min="10" max="10" width="13.88671875" style="1" customWidth="1"/>
    <col min="11" max="11" width="28.77734375" style="1" customWidth="1"/>
    <col min="12" max="12" width="33.5546875" style="1" customWidth="1"/>
    <col min="13" max="13" width="25" style="1" customWidth="1"/>
    <col min="14" max="14" width="21.6640625" style="1" customWidth="1"/>
    <col min="15" max="15" width="8.88671875" style="1"/>
    <col min="16" max="16" width="11.109375" style="1" customWidth="1"/>
    <col min="17" max="16384" width="8.88671875" style="1"/>
  </cols>
  <sheetData>
    <row r="1" spans="1:16" ht="13.2" x14ac:dyDescent="0.25">
      <c r="A1" s="38"/>
      <c r="B1" s="38"/>
      <c r="C1" s="38"/>
      <c r="D1" s="38"/>
      <c r="E1" s="38"/>
      <c r="F1" s="38"/>
      <c r="G1" s="38"/>
      <c r="H1" s="3"/>
      <c r="I1" s="4"/>
      <c r="J1" s="4"/>
      <c r="K1" s="4"/>
      <c r="L1" s="4"/>
    </row>
    <row r="2" spans="1:16" ht="13.2" x14ac:dyDescent="0.25">
      <c r="A2" s="3"/>
      <c r="B2" s="3"/>
      <c r="C2" s="3"/>
      <c r="D2" s="3"/>
      <c r="E2" s="3"/>
      <c r="F2" s="3"/>
      <c r="G2" s="3"/>
      <c r="H2" s="3"/>
      <c r="I2" s="4"/>
      <c r="J2" s="4"/>
      <c r="K2" s="4"/>
      <c r="L2" s="4"/>
    </row>
    <row r="3" spans="1:16" ht="13.8" customHeight="1" x14ac:dyDescent="0.25">
      <c r="A3" s="37" t="s">
        <v>486</v>
      </c>
      <c r="B3" s="37"/>
      <c r="C3" s="37"/>
      <c r="D3" s="37"/>
      <c r="E3" s="37"/>
      <c r="F3" s="37"/>
      <c r="G3" s="37"/>
      <c r="H3" s="37"/>
      <c r="I3" s="37"/>
      <c r="J3" s="37"/>
      <c r="K3" s="4"/>
      <c r="L3" s="4"/>
    </row>
    <row r="4" spans="1:16" ht="13.2" x14ac:dyDescent="0.25">
      <c r="A4" s="4"/>
      <c r="B4" s="4"/>
      <c r="C4" s="4"/>
      <c r="D4" s="4"/>
      <c r="E4" s="4"/>
      <c r="F4" s="4"/>
      <c r="G4" s="4"/>
      <c r="H4" s="4"/>
      <c r="I4" s="4"/>
      <c r="J4" s="4"/>
      <c r="K4" s="4"/>
      <c r="L4" s="4"/>
    </row>
    <row r="5" spans="1:16" ht="13.2" x14ac:dyDescent="0.25">
      <c r="A5" s="27"/>
      <c r="B5" s="26"/>
      <c r="C5" s="26"/>
      <c r="D5" s="26"/>
      <c r="E5" s="26"/>
      <c r="F5" s="26"/>
      <c r="G5" s="26"/>
      <c r="H5" s="26"/>
      <c r="I5" s="26"/>
      <c r="J5" s="26"/>
      <c r="K5" s="26"/>
      <c r="L5" s="26"/>
    </row>
    <row r="6" spans="1:16" ht="13.2" x14ac:dyDescent="0.25">
      <c r="A6" s="4"/>
      <c r="B6" s="4"/>
      <c r="C6" s="4"/>
      <c r="D6" s="4"/>
      <c r="E6" s="4"/>
      <c r="F6" s="4"/>
      <c r="G6" s="4"/>
      <c r="H6" s="4"/>
      <c r="I6" s="4"/>
      <c r="J6" s="15" t="s">
        <v>484</v>
      </c>
      <c r="K6" s="4"/>
      <c r="L6" s="4"/>
    </row>
    <row r="7" spans="1:16" ht="52.8" x14ac:dyDescent="0.25">
      <c r="A7" s="28" t="s">
        <v>0</v>
      </c>
      <c r="B7" s="28" t="s">
        <v>1</v>
      </c>
      <c r="C7" s="28" t="s">
        <v>2</v>
      </c>
      <c r="D7" s="28" t="s">
        <v>3</v>
      </c>
      <c r="E7" s="28" t="s">
        <v>4</v>
      </c>
      <c r="F7" s="28" t="s">
        <v>479</v>
      </c>
      <c r="G7" s="28" t="s">
        <v>487</v>
      </c>
      <c r="H7" s="28" t="s">
        <v>482</v>
      </c>
      <c r="I7" s="29" t="s">
        <v>483</v>
      </c>
      <c r="J7" s="24" t="s">
        <v>485</v>
      </c>
    </row>
    <row r="8" spans="1:16" ht="26.4" x14ac:dyDescent="0.25">
      <c r="A8" s="30" t="s">
        <v>6</v>
      </c>
      <c r="B8" s="31" t="s">
        <v>7</v>
      </c>
      <c r="C8" s="32">
        <v>44353705.109999999</v>
      </c>
      <c r="D8" s="32">
        <v>37129728.409999996</v>
      </c>
      <c r="E8" s="32">
        <v>34816620.560000002</v>
      </c>
      <c r="F8" s="33">
        <f t="shared" ref="F8:F48" si="0">C8+D8+E8</f>
        <v>116300054.08</v>
      </c>
      <c r="G8" s="34">
        <v>128343902.89</v>
      </c>
      <c r="H8" s="34">
        <f>G8/F8*100</f>
        <v>110.355841108823</v>
      </c>
      <c r="I8" s="35">
        <v>161278701.16999999</v>
      </c>
      <c r="J8" s="23">
        <f>G8/I8*100</f>
        <v>79.578953673936027</v>
      </c>
    </row>
    <row r="9" spans="1:16" ht="26.4" outlineLevel="1" x14ac:dyDescent="0.25">
      <c r="A9" s="30" t="s">
        <v>8</v>
      </c>
      <c r="B9" s="31" t="s">
        <v>9</v>
      </c>
      <c r="C9" s="32">
        <v>30668526.550000001</v>
      </c>
      <c r="D9" s="32">
        <v>24408505.77</v>
      </c>
      <c r="E9" s="32">
        <v>24285390.52</v>
      </c>
      <c r="F9" s="33">
        <f t="shared" si="0"/>
        <v>79362422.840000004</v>
      </c>
      <c r="G9" s="34">
        <v>88617711.890000001</v>
      </c>
      <c r="H9" s="34">
        <f t="shared" ref="H9:H49" si="1">G9/F9*100</f>
        <v>111.66205455780916</v>
      </c>
      <c r="I9" s="35">
        <v>111757934.31999999</v>
      </c>
      <c r="J9" s="23">
        <f t="shared" ref="J9:J49" si="2">G9/I9*100</f>
        <v>79.294335949569486</v>
      </c>
    </row>
    <row r="10" spans="1:16" ht="13.2" outlineLevel="2" x14ac:dyDescent="0.25">
      <c r="A10" s="30" t="s">
        <v>10</v>
      </c>
      <c r="B10" s="31" t="s">
        <v>11</v>
      </c>
      <c r="C10" s="32">
        <v>7394327.7400000002</v>
      </c>
      <c r="D10" s="32">
        <v>456197.86</v>
      </c>
      <c r="E10" s="32">
        <v>1003086.33</v>
      </c>
      <c r="F10" s="33">
        <f t="shared" si="0"/>
        <v>8853611.9299999997</v>
      </c>
      <c r="G10" s="34">
        <v>7274700.8799999999</v>
      </c>
      <c r="H10" s="34">
        <f t="shared" si="1"/>
        <v>82.166475530173827</v>
      </c>
      <c r="I10" s="35">
        <v>11329368.33</v>
      </c>
      <c r="J10" s="23">
        <f t="shared" si="2"/>
        <v>64.211001603122924</v>
      </c>
      <c r="K10" s="2">
        <f>F12+F14+F15</f>
        <v>8853611.9299999997</v>
      </c>
      <c r="L10" s="2">
        <f>G15+FIO+G13</f>
        <v>7274700.8799999999</v>
      </c>
      <c r="M10" s="2">
        <f>I12+I14+I15</f>
        <v>11329368.33</v>
      </c>
      <c r="N10" s="2">
        <f>K10-F10</f>
        <v>0</v>
      </c>
      <c r="O10" s="2">
        <f>L10-G10</f>
        <v>0</v>
      </c>
      <c r="P10" s="2">
        <f>M10-I10</f>
        <v>0</v>
      </c>
    </row>
    <row r="11" spans="1:16" ht="66" outlineLevel="3" x14ac:dyDescent="0.25">
      <c r="A11" s="30" t="s">
        <v>12</v>
      </c>
      <c r="B11" s="31" t="s">
        <v>13</v>
      </c>
      <c r="C11" s="32">
        <v>7394327.7400000002</v>
      </c>
      <c r="D11" s="32">
        <v>456197.86</v>
      </c>
      <c r="E11" s="32">
        <v>1003086.33</v>
      </c>
      <c r="F11" s="33">
        <f t="shared" si="0"/>
        <v>8853611.9299999997</v>
      </c>
      <c r="G11" s="34">
        <v>7274700.8799999999</v>
      </c>
      <c r="H11" s="34">
        <f t="shared" si="1"/>
        <v>82.166475530173827</v>
      </c>
      <c r="I11" s="35">
        <v>11329368.33</v>
      </c>
      <c r="J11" s="23">
        <f t="shared" si="2"/>
        <v>64.211001603122924</v>
      </c>
    </row>
    <row r="12" spans="1:16" ht="66" outlineLevel="4" x14ac:dyDescent="0.25">
      <c r="A12" s="30" t="s">
        <v>14</v>
      </c>
      <c r="B12" s="31" t="s">
        <v>15</v>
      </c>
      <c r="C12" s="32">
        <v>7394327.7400000002</v>
      </c>
      <c r="D12" s="32">
        <v>456197.86</v>
      </c>
      <c r="E12" s="32">
        <v>1003086.33</v>
      </c>
      <c r="F12" s="33">
        <f t="shared" si="0"/>
        <v>8853611.9299999997</v>
      </c>
      <c r="G12" s="34">
        <v>7274700.8799999999</v>
      </c>
      <c r="H12" s="34">
        <f t="shared" si="1"/>
        <v>82.166475530173827</v>
      </c>
      <c r="I12" s="35">
        <v>11329368.33</v>
      </c>
      <c r="J12" s="23">
        <f t="shared" si="2"/>
        <v>64.211001603122924</v>
      </c>
    </row>
    <row r="13" spans="1:16" ht="118.8" outlineLevel="5" x14ac:dyDescent="0.25">
      <c r="A13" s="30" t="s">
        <v>16</v>
      </c>
      <c r="B13" s="31" t="s">
        <v>17</v>
      </c>
      <c r="C13" s="32">
        <v>7394327.7400000002</v>
      </c>
      <c r="D13" s="32">
        <v>456197.86</v>
      </c>
      <c r="E13" s="32">
        <v>1003086.33</v>
      </c>
      <c r="F13" s="33">
        <f t="shared" si="0"/>
        <v>8853611.9299999997</v>
      </c>
      <c r="G13" s="34">
        <v>7266280.1100000003</v>
      </c>
      <c r="H13" s="34">
        <f t="shared" si="1"/>
        <v>82.071364404154551</v>
      </c>
      <c r="I13" s="35">
        <v>11329368.33</v>
      </c>
      <c r="J13" s="23">
        <f t="shared" si="2"/>
        <v>64.136674687846423</v>
      </c>
    </row>
    <row r="14" spans="1:16" ht="79.2" outlineLevel="5" x14ac:dyDescent="0.25">
      <c r="A14" s="30" t="s">
        <v>18</v>
      </c>
      <c r="B14" s="31" t="s">
        <v>19</v>
      </c>
      <c r="C14" s="32">
        <v>0</v>
      </c>
      <c r="D14" s="32">
        <v>0</v>
      </c>
      <c r="E14" s="32">
        <v>0</v>
      </c>
      <c r="F14" s="33">
        <f t="shared" si="0"/>
        <v>0</v>
      </c>
      <c r="G14" s="34">
        <v>7088.04</v>
      </c>
      <c r="H14" s="34">
        <v>0</v>
      </c>
      <c r="I14" s="35">
        <v>0</v>
      </c>
      <c r="J14" s="23">
        <v>0</v>
      </c>
    </row>
    <row r="15" spans="1:16" ht="118.8" outlineLevel="5" x14ac:dyDescent="0.25">
      <c r="A15" s="30" t="s">
        <v>20</v>
      </c>
      <c r="B15" s="31" t="s">
        <v>21</v>
      </c>
      <c r="C15" s="32">
        <v>0</v>
      </c>
      <c r="D15" s="32">
        <v>0</v>
      </c>
      <c r="E15" s="32">
        <v>0</v>
      </c>
      <c r="F15" s="33">
        <f t="shared" si="0"/>
        <v>0</v>
      </c>
      <c r="G15" s="34">
        <v>1332.73</v>
      </c>
      <c r="H15" s="34">
        <v>0</v>
      </c>
      <c r="I15" s="35">
        <v>0</v>
      </c>
      <c r="J15" s="23">
        <v>0</v>
      </c>
    </row>
    <row r="16" spans="1:16" ht="13.2" outlineLevel="2" x14ac:dyDescent="0.25">
      <c r="A16" s="30" t="s">
        <v>22</v>
      </c>
      <c r="B16" s="31" t="s">
        <v>23</v>
      </c>
      <c r="C16" s="32">
        <v>23274198.809999999</v>
      </c>
      <c r="D16" s="32">
        <v>23952307.91</v>
      </c>
      <c r="E16" s="32">
        <v>23282304.190000001</v>
      </c>
      <c r="F16" s="33">
        <f t="shared" si="0"/>
        <v>70508810.909999996</v>
      </c>
      <c r="G16" s="34">
        <v>81343011.010000005</v>
      </c>
      <c r="H16" s="34">
        <f t="shared" si="1"/>
        <v>115.36573934544035</v>
      </c>
      <c r="I16" s="35">
        <v>100428565.98999999</v>
      </c>
      <c r="J16" s="23">
        <f t="shared" si="2"/>
        <v>80.995890171427519</v>
      </c>
      <c r="K16" s="2">
        <f>F17+F19+F20+F21+F23+F24+F26+F27+F28+F29</f>
        <v>70508810.909999996</v>
      </c>
      <c r="L16" s="2">
        <f>G17+G21+G25+G29</f>
        <v>81343011.010000005</v>
      </c>
      <c r="M16" s="2">
        <f>H17+H19+H20+H21+H23+H24+H26+H27+H28+H29</f>
        <v>384.48847557091659</v>
      </c>
      <c r="N16" s="2">
        <f>I17+I19+I20+I21+I23+I24+I26+I27+I28+I29</f>
        <v>100428565.98999999</v>
      </c>
      <c r="O16" s="2">
        <f>K16-F16</f>
        <v>0</v>
      </c>
      <c r="P16" s="2">
        <f>L16-G16</f>
        <v>0</v>
      </c>
    </row>
    <row r="17" spans="1:14" ht="118.8" outlineLevel="3" x14ac:dyDescent="0.25">
      <c r="A17" s="30" t="s">
        <v>24</v>
      </c>
      <c r="B17" s="36" t="s">
        <v>25</v>
      </c>
      <c r="C17" s="32">
        <v>23187746.41</v>
      </c>
      <c r="D17" s="32">
        <v>23764726.199999999</v>
      </c>
      <c r="E17" s="32">
        <v>23087477.449999999</v>
      </c>
      <c r="F17" s="33">
        <f t="shared" si="0"/>
        <v>70039950.060000002</v>
      </c>
      <c r="G17" s="34">
        <v>80837461.109999999</v>
      </c>
      <c r="H17" s="34">
        <f t="shared" si="1"/>
        <v>115.41621751693178</v>
      </c>
      <c r="I17" s="35">
        <v>99728578.890000001</v>
      </c>
      <c r="J17" s="23">
        <f t="shared" si="2"/>
        <v>81.057468189898913</v>
      </c>
    </row>
    <row r="18" spans="1:14" ht="171.6" outlineLevel="4" x14ac:dyDescent="0.25">
      <c r="A18" s="30" t="s">
        <v>26</v>
      </c>
      <c r="B18" s="36" t="s">
        <v>27</v>
      </c>
      <c r="C18" s="32">
        <v>23187746.41</v>
      </c>
      <c r="D18" s="32">
        <v>23764726.199999999</v>
      </c>
      <c r="E18" s="32">
        <v>23087477.449999999</v>
      </c>
      <c r="F18" s="33">
        <f t="shared" si="0"/>
        <v>70039950.060000002</v>
      </c>
      <c r="G18" s="34">
        <v>80806301.379999995</v>
      </c>
      <c r="H18" s="34">
        <f t="shared" si="1"/>
        <v>115.37172900719797</v>
      </c>
      <c r="I18" s="35">
        <v>99728578.890000001</v>
      </c>
      <c r="J18" s="23">
        <f t="shared" si="2"/>
        <v>81.02622365563721</v>
      </c>
    </row>
    <row r="19" spans="1:14" ht="132" outlineLevel="4" x14ac:dyDescent="0.25">
      <c r="A19" s="30" t="s">
        <v>28</v>
      </c>
      <c r="B19" s="36" t="s">
        <v>29</v>
      </c>
      <c r="C19" s="32">
        <v>0</v>
      </c>
      <c r="D19" s="32">
        <v>0</v>
      </c>
      <c r="E19" s="32">
        <v>0</v>
      </c>
      <c r="F19" s="33">
        <f t="shared" si="0"/>
        <v>0</v>
      </c>
      <c r="G19" s="34">
        <v>1217.76</v>
      </c>
      <c r="H19" s="34">
        <v>0</v>
      </c>
      <c r="I19" s="35">
        <v>0</v>
      </c>
      <c r="J19" s="23">
        <v>0</v>
      </c>
    </row>
    <row r="20" spans="1:14" ht="171.6" outlineLevel="4" x14ac:dyDescent="0.25">
      <c r="A20" s="30" t="s">
        <v>30</v>
      </c>
      <c r="B20" s="36" t="s">
        <v>31</v>
      </c>
      <c r="C20" s="32">
        <v>0</v>
      </c>
      <c r="D20" s="32">
        <v>0</v>
      </c>
      <c r="E20" s="32">
        <v>0</v>
      </c>
      <c r="F20" s="33">
        <f t="shared" si="0"/>
        <v>0</v>
      </c>
      <c r="G20" s="34">
        <v>29941.97</v>
      </c>
      <c r="H20" s="34">
        <v>0</v>
      </c>
      <c r="I20" s="35">
        <v>0</v>
      </c>
      <c r="J20" s="23">
        <v>0</v>
      </c>
    </row>
    <row r="21" spans="1:14" ht="171.6" outlineLevel="3" x14ac:dyDescent="0.25">
      <c r="A21" s="30" t="s">
        <v>32</v>
      </c>
      <c r="B21" s="36" t="s">
        <v>33</v>
      </c>
      <c r="C21" s="32">
        <v>3126.88</v>
      </c>
      <c r="D21" s="32">
        <v>117592.71</v>
      </c>
      <c r="E21" s="32">
        <v>35286.300000000003</v>
      </c>
      <c r="F21" s="33">
        <f t="shared" si="0"/>
        <v>156005.89000000001</v>
      </c>
      <c r="G21" s="34">
        <v>231101.64</v>
      </c>
      <c r="H21" s="34">
        <f t="shared" si="1"/>
        <v>148.13648382121983</v>
      </c>
      <c r="I21" s="35">
        <v>175749.99</v>
      </c>
      <c r="J21" s="23">
        <f t="shared" si="2"/>
        <v>131.49453948759827</v>
      </c>
    </row>
    <row r="22" spans="1:14" ht="224.4" outlineLevel="4" x14ac:dyDescent="0.25">
      <c r="A22" s="30" t="s">
        <v>34</v>
      </c>
      <c r="B22" s="36" t="s">
        <v>35</v>
      </c>
      <c r="C22" s="32">
        <v>3126.88</v>
      </c>
      <c r="D22" s="32">
        <v>117592.71</v>
      </c>
      <c r="E22" s="32">
        <v>35286.300000000003</v>
      </c>
      <c r="F22" s="33">
        <f t="shared" si="0"/>
        <v>156005.89000000001</v>
      </c>
      <c r="G22" s="34">
        <v>229530</v>
      </c>
      <c r="H22" s="34">
        <f t="shared" si="1"/>
        <v>147.12906031945332</v>
      </c>
      <c r="I22" s="35">
        <v>175749.99</v>
      </c>
      <c r="J22" s="23">
        <f t="shared" si="2"/>
        <v>130.60029192604793</v>
      </c>
    </row>
    <row r="23" spans="1:14" ht="184.8" outlineLevel="4" x14ac:dyDescent="0.25">
      <c r="A23" s="30" t="s">
        <v>36</v>
      </c>
      <c r="B23" s="36" t="s">
        <v>37</v>
      </c>
      <c r="C23" s="32">
        <v>0</v>
      </c>
      <c r="D23" s="32">
        <v>0</v>
      </c>
      <c r="E23" s="32">
        <v>0</v>
      </c>
      <c r="F23" s="33">
        <f t="shared" si="0"/>
        <v>0</v>
      </c>
      <c r="G23" s="34">
        <v>228.26</v>
      </c>
      <c r="H23" s="34">
        <v>0</v>
      </c>
      <c r="I23" s="35">
        <v>0</v>
      </c>
      <c r="J23" s="23">
        <v>0</v>
      </c>
    </row>
    <row r="24" spans="1:14" ht="224.4" outlineLevel="4" x14ac:dyDescent="0.25">
      <c r="A24" s="30" t="s">
        <v>38</v>
      </c>
      <c r="B24" s="36" t="s">
        <v>39</v>
      </c>
      <c r="C24" s="32">
        <v>0</v>
      </c>
      <c r="D24" s="32">
        <v>0</v>
      </c>
      <c r="E24" s="32">
        <v>0</v>
      </c>
      <c r="F24" s="33">
        <f t="shared" si="0"/>
        <v>0</v>
      </c>
      <c r="G24" s="34">
        <v>1343.38</v>
      </c>
      <c r="H24" s="34">
        <v>0</v>
      </c>
      <c r="I24" s="35">
        <v>0</v>
      </c>
      <c r="J24" s="23">
        <v>0</v>
      </c>
    </row>
    <row r="25" spans="1:14" ht="66" outlineLevel="3" x14ac:dyDescent="0.25">
      <c r="A25" s="30" t="s">
        <v>40</v>
      </c>
      <c r="B25" s="31" t="s">
        <v>41</v>
      </c>
      <c r="C25" s="32">
        <v>62466.52</v>
      </c>
      <c r="D25" s="32">
        <v>66049.47</v>
      </c>
      <c r="E25" s="32">
        <v>130619.06</v>
      </c>
      <c r="F25" s="33">
        <f t="shared" si="0"/>
        <v>259135.05</v>
      </c>
      <c r="G25" s="34">
        <v>262578.28000000003</v>
      </c>
      <c r="H25" s="34">
        <f t="shared" si="1"/>
        <v>101.3287395896464</v>
      </c>
      <c r="I25" s="35">
        <v>410752.83</v>
      </c>
      <c r="J25" s="23">
        <f t="shared" si="2"/>
        <v>63.926103686248496</v>
      </c>
    </row>
    <row r="26" spans="1:14" ht="118.8" outlineLevel="4" x14ac:dyDescent="0.25">
      <c r="A26" s="30" t="s">
        <v>42</v>
      </c>
      <c r="B26" s="31" t="s">
        <v>43</v>
      </c>
      <c r="C26" s="32">
        <v>62466.52</v>
      </c>
      <c r="D26" s="32">
        <v>66049.47</v>
      </c>
      <c r="E26" s="32">
        <v>130619.06</v>
      </c>
      <c r="F26" s="33">
        <f t="shared" si="0"/>
        <v>259135.05</v>
      </c>
      <c r="G26" s="34">
        <v>256128.36</v>
      </c>
      <c r="H26" s="34">
        <f t="shared" si="1"/>
        <v>98.839720832824426</v>
      </c>
      <c r="I26" s="35">
        <v>410752.83</v>
      </c>
      <c r="J26" s="23">
        <f t="shared" si="2"/>
        <v>62.35583574676771</v>
      </c>
    </row>
    <row r="27" spans="1:14" ht="79.2" outlineLevel="7" x14ac:dyDescent="0.25">
      <c r="A27" s="8" t="s">
        <v>44</v>
      </c>
      <c r="B27" s="9" t="s">
        <v>45</v>
      </c>
      <c r="C27" s="10">
        <v>0</v>
      </c>
      <c r="D27" s="10">
        <v>0</v>
      </c>
      <c r="E27" s="10">
        <v>0</v>
      </c>
      <c r="F27" s="33">
        <f t="shared" si="0"/>
        <v>0</v>
      </c>
      <c r="G27" s="17">
        <v>2626.61</v>
      </c>
      <c r="H27" s="34">
        <v>0</v>
      </c>
      <c r="I27" s="18">
        <v>0</v>
      </c>
      <c r="J27" s="23">
        <v>0</v>
      </c>
    </row>
    <row r="28" spans="1:14" ht="118.8" outlineLevel="4" x14ac:dyDescent="0.25">
      <c r="A28" s="30" t="s">
        <v>46</v>
      </c>
      <c r="B28" s="31" t="s">
        <v>47</v>
      </c>
      <c r="C28" s="32">
        <v>0</v>
      </c>
      <c r="D28" s="32">
        <v>0</v>
      </c>
      <c r="E28" s="32">
        <v>0</v>
      </c>
      <c r="F28" s="33">
        <f t="shared" si="0"/>
        <v>0</v>
      </c>
      <c r="G28" s="34">
        <v>3823.31</v>
      </c>
      <c r="H28" s="34">
        <v>0</v>
      </c>
      <c r="I28" s="35">
        <v>0</v>
      </c>
      <c r="J28" s="23">
        <v>0</v>
      </c>
    </row>
    <row r="29" spans="1:14" ht="132" outlineLevel="3" x14ac:dyDescent="0.25">
      <c r="A29" s="30" t="s">
        <v>48</v>
      </c>
      <c r="B29" s="36" t="s">
        <v>49</v>
      </c>
      <c r="C29" s="32">
        <v>20859</v>
      </c>
      <c r="D29" s="32">
        <v>3939.53</v>
      </c>
      <c r="E29" s="32">
        <v>28921.38</v>
      </c>
      <c r="F29" s="33">
        <f t="shared" si="0"/>
        <v>53719.91</v>
      </c>
      <c r="G29" s="34">
        <v>11869.98</v>
      </c>
      <c r="H29" s="34">
        <f t="shared" si="1"/>
        <v>22.096053399940541</v>
      </c>
      <c r="I29" s="35">
        <v>113484.28</v>
      </c>
      <c r="J29" s="23">
        <f t="shared" si="2"/>
        <v>10.459580833574481</v>
      </c>
    </row>
    <row r="30" spans="1:14" ht="184.8" outlineLevel="4" x14ac:dyDescent="0.25">
      <c r="A30" s="30" t="s">
        <v>50</v>
      </c>
      <c r="B30" s="36" t="s">
        <v>51</v>
      </c>
      <c r="C30" s="32">
        <v>20859</v>
      </c>
      <c r="D30" s="32">
        <v>3939.53</v>
      </c>
      <c r="E30" s="32">
        <v>28921.38</v>
      </c>
      <c r="F30" s="33">
        <f t="shared" si="0"/>
        <v>53719.91</v>
      </c>
      <c r="G30" s="34">
        <v>11869.98</v>
      </c>
      <c r="H30" s="34">
        <f t="shared" si="1"/>
        <v>22.096053399940541</v>
      </c>
      <c r="I30" s="35">
        <v>113484.28</v>
      </c>
      <c r="J30" s="23">
        <f t="shared" si="2"/>
        <v>10.459580833574481</v>
      </c>
    </row>
    <row r="31" spans="1:14" ht="52.8" outlineLevel="1" x14ac:dyDescent="0.25">
      <c r="A31" s="30" t="s">
        <v>52</v>
      </c>
      <c r="B31" s="31" t="s">
        <v>53</v>
      </c>
      <c r="C31" s="32">
        <v>144383.13</v>
      </c>
      <c r="D31" s="32">
        <v>164114.07999999999</v>
      </c>
      <c r="E31" s="32">
        <v>164461.95000000001</v>
      </c>
      <c r="F31" s="33">
        <f t="shared" si="0"/>
        <v>472959.16</v>
      </c>
      <c r="G31" s="34">
        <v>501288.21</v>
      </c>
      <c r="H31" s="34">
        <f t="shared" si="1"/>
        <v>105.98974549937886</v>
      </c>
      <c r="I31" s="35">
        <v>606600</v>
      </c>
      <c r="J31" s="23">
        <f t="shared" si="2"/>
        <v>82.639005934718099</v>
      </c>
      <c r="K31" s="2">
        <f>F33+F34+F36+F38</f>
        <v>472959.16000000003</v>
      </c>
      <c r="L31" s="2">
        <f>G33+G34+G36+G38</f>
        <v>501288.21</v>
      </c>
      <c r="M31" s="2">
        <f>H33+H34+H36+H38</f>
        <v>517.6590488676178</v>
      </c>
      <c r="N31" s="2">
        <f>I33+I34+I36+I38</f>
        <v>606600</v>
      </c>
    </row>
    <row r="32" spans="1:14" ht="39.6" outlineLevel="2" x14ac:dyDescent="0.25">
      <c r="A32" s="30" t="s">
        <v>54</v>
      </c>
      <c r="B32" s="31" t="s">
        <v>55</v>
      </c>
      <c r="C32" s="32">
        <v>144383.13</v>
      </c>
      <c r="D32" s="32">
        <v>164114.07999999999</v>
      </c>
      <c r="E32" s="32">
        <v>164461.95000000001</v>
      </c>
      <c r="F32" s="33">
        <f t="shared" si="0"/>
        <v>472959.16</v>
      </c>
      <c r="G32" s="34">
        <v>501288.21</v>
      </c>
      <c r="H32" s="34">
        <f t="shared" si="1"/>
        <v>105.98974549937886</v>
      </c>
      <c r="I32" s="35">
        <v>606600</v>
      </c>
      <c r="J32" s="23">
        <f t="shared" si="2"/>
        <v>82.639005934718099</v>
      </c>
    </row>
    <row r="33" spans="1:14" ht="105.6" outlineLevel="3" x14ac:dyDescent="0.25">
      <c r="A33" s="30" t="s">
        <v>56</v>
      </c>
      <c r="B33" s="31" t="s">
        <v>57</v>
      </c>
      <c r="C33" s="32">
        <v>46298.46</v>
      </c>
      <c r="D33" s="32">
        <v>62791.83</v>
      </c>
      <c r="E33" s="32">
        <v>68153.05</v>
      </c>
      <c r="F33" s="33">
        <f t="shared" si="0"/>
        <v>177243.34000000003</v>
      </c>
      <c r="G33" s="34">
        <v>226923.48</v>
      </c>
      <c r="H33" s="34">
        <f t="shared" si="1"/>
        <v>128.02934090499534</v>
      </c>
      <c r="I33" s="35">
        <v>219700</v>
      </c>
      <c r="J33" s="23">
        <f t="shared" si="2"/>
        <v>103.28788347746929</v>
      </c>
    </row>
    <row r="34" spans="1:14" ht="132" outlineLevel="3" x14ac:dyDescent="0.25">
      <c r="A34" s="30" t="s">
        <v>58</v>
      </c>
      <c r="B34" s="36" t="s">
        <v>59</v>
      </c>
      <c r="C34" s="32">
        <v>372.13</v>
      </c>
      <c r="D34" s="32">
        <v>429.76</v>
      </c>
      <c r="E34" s="32">
        <v>234.96</v>
      </c>
      <c r="F34" s="33">
        <f t="shared" si="0"/>
        <v>1036.8499999999999</v>
      </c>
      <c r="G34" s="34">
        <v>1725.22</v>
      </c>
      <c r="H34" s="34">
        <f t="shared" si="1"/>
        <v>166.39050971693109</v>
      </c>
      <c r="I34" s="35">
        <v>1500</v>
      </c>
      <c r="J34" s="23">
        <f t="shared" si="2"/>
        <v>115.01466666666667</v>
      </c>
    </row>
    <row r="35" spans="1:14" ht="198" outlineLevel="7" x14ac:dyDescent="0.25">
      <c r="A35" s="8" t="s">
        <v>60</v>
      </c>
      <c r="B35" s="11" t="s">
        <v>61</v>
      </c>
      <c r="C35" s="10">
        <v>372.13</v>
      </c>
      <c r="D35" s="10">
        <v>429.76</v>
      </c>
      <c r="E35" s="10">
        <v>234.96</v>
      </c>
      <c r="F35" s="33">
        <f t="shared" si="0"/>
        <v>1036.8499999999999</v>
      </c>
      <c r="G35" s="17">
        <v>1725.22</v>
      </c>
      <c r="H35" s="34">
        <f t="shared" si="1"/>
        <v>166.39050971693109</v>
      </c>
      <c r="I35" s="18">
        <v>1500</v>
      </c>
      <c r="J35" s="23">
        <f t="shared" si="2"/>
        <v>115.01466666666667</v>
      </c>
    </row>
    <row r="36" spans="1:14" ht="105.6" outlineLevel="3" x14ac:dyDescent="0.25">
      <c r="A36" s="30" t="s">
        <v>62</v>
      </c>
      <c r="B36" s="31" t="s">
        <v>63</v>
      </c>
      <c r="C36" s="32">
        <v>106818.54</v>
      </c>
      <c r="D36" s="32">
        <v>108906.61</v>
      </c>
      <c r="E36" s="32">
        <v>109060.66</v>
      </c>
      <c r="F36" s="33">
        <f t="shared" si="0"/>
        <v>324785.81</v>
      </c>
      <c r="G36" s="34">
        <v>311019.08</v>
      </c>
      <c r="H36" s="34">
        <f t="shared" si="1"/>
        <v>95.761289571117658</v>
      </c>
      <c r="I36" s="35">
        <v>425900</v>
      </c>
      <c r="J36" s="23">
        <f t="shared" si="2"/>
        <v>73.02631603662833</v>
      </c>
    </row>
    <row r="37" spans="1:14" ht="171.6" outlineLevel="7" x14ac:dyDescent="0.25">
      <c r="A37" s="8" t="s">
        <v>64</v>
      </c>
      <c r="B37" s="11" t="s">
        <v>65</v>
      </c>
      <c r="C37" s="10">
        <v>106818.54</v>
      </c>
      <c r="D37" s="10">
        <v>108906.61</v>
      </c>
      <c r="E37" s="10">
        <v>109060.66</v>
      </c>
      <c r="F37" s="33">
        <f t="shared" si="0"/>
        <v>324785.81</v>
      </c>
      <c r="G37" s="17">
        <v>311019.08</v>
      </c>
      <c r="H37" s="34">
        <f t="shared" si="1"/>
        <v>95.761289571117658</v>
      </c>
      <c r="I37" s="18">
        <v>425900</v>
      </c>
      <c r="J37" s="23">
        <f t="shared" si="2"/>
        <v>73.02631603662833</v>
      </c>
    </row>
    <row r="38" spans="1:14" ht="105.6" outlineLevel="3" x14ac:dyDescent="0.25">
      <c r="A38" s="30" t="s">
        <v>66</v>
      </c>
      <c r="B38" s="31" t="s">
        <v>67</v>
      </c>
      <c r="C38" s="32">
        <v>-9106</v>
      </c>
      <c r="D38" s="32">
        <v>-8014.12</v>
      </c>
      <c r="E38" s="32">
        <v>-12986.72</v>
      </c>
      <c r="F38" s="33">
        <f t="shared" si="0"/>
        <v>-30106.839999999997</v>
      </c>
      <c r="G38" s="34">
        <v>-38379.57</v>
      </c>
      <c r="H38" s="34">
        <f t="shared" si="1"/>
        <v>127.47790867457363</v>
      </c>
      <c r="I38" s="35">
        <v>-40500</v>
      </c>
      <c r="J38" s="23">
        <f t="shared" si="2"/>
        <v>94.764370370370372</v>
      </c>
    </row>
    <row r="39" spans="1:14" ht="171.6" outlineLevel="7" x14ac:dyDescent="0.25">
      <c r="A39" s="8" t="s">
        <v>68</v>
      </c>
      <c r="B39" s="11" t="s">
        <v>69</v>
      </c>
      <c r="C39" s="10">
        <v>-9106</v>
      </c>
      <c r="D39" s="10">
        <v>-8014.12</v>
      </c>
      <c r="E39" s="10">
        <v>-12986.72</v>
      </c>
      <c r="F39" s="33">
        <f t="shared" si="0"/>
        <v>-30106.839999999997</v>
      </c>
      <c r="G39" s="17">
        <v>-38379.57</v>
      </c>
      <c r="H39" s="34">
        <f t="shared" si="1"/>
        <v>127.47790867457363</v>
      </c>
      <c r="I39" s="18">
        <v>-40500</v>
      </c>
      <c r="J39" s="23">
        <f t="shared" si="2"/>
        <v>94.764370370370372</v>
      </c>
    </row>
    <row r="40" spans="1:14" ht="26.4" outlineLevel="1" x14ac:dyDescent="0.25">
      <c r="A40" s="30" t="s">
        <v>70</v>
      </c>
      <c r="B40" s="31" t="s">
        <v>71</v>
      </c>
      <c r="C40" s="32">
        <v>1736105.33</v>
      </c>
      <c r="D40" s="32">
        <v>1665870.56</v>
      </c>
      <c r="E40" s="32">
        <v>1261173.1200000001</v>
      </c>
      <c r="F40" s="33">
        <f t="shared" si="0"/>
        <v>4663149.01</v>
      </c>
      <c r="G40" s="34">
        <v>3931826.12</v>
      </c>
      <c r="H40" s="34">
        <f t="shared" si="1"/>
        <v>84.316973606640119</v>
      </c>
      <c r="I40" s="35">
        <v>5584783.7699999996</v>
      </c>
      <c r="J40" s="23">
        <f t="shared" si="2"/>
        <v>70.402477193848469</v>
      </c>
      <c r="K40" s="2">
        <f>F43+F44+F45+F46+F47+F49+F55</f>
        <v>4663149.01</v>
      </c>
      <c r="L40" s="2">
        <f>G43+G44+G45+G46+G47+G49+G55</f>
        <v>3931826.1200000006</v>
      </c>
      <c r="M40" s="2">
        <f>H43+H44+H45+H46+H47+H49+H55</f>
        <v>209.17996141084248</v>
      </c>
      <c r="N40" s="2">
        <f>I43+I44+I45+I46+I47+I49+I55</f>
        <v>5584783.7700000005</v>
      </c>
    </row>
    <row r="41" spans="1:14" ht="26.4" outlineLevel="2" x14ac:dyDescent="0.25">
      <c r="A41" s="30" t="s">
        <v>72</v>
      </c>
      <c r="B41" s="31" t="s">
        <v>73</v>
      </c>
      <c r="C41" s="32">
        <v>1726787.33</v>
      </c>
      <c r="D41" s="32">
        <v>1619700.67</v>
      </c>
      <c r="E41" s="32">
        <v>1242464.69</v>
      </c>
      <c r="F41" s="33">
        <f t="shared" si="0"/>
        <v>4588952.6899999995</v>
      </c>
      <c r="G41" s="34">
        <v>3896967.73</v>
      </c>
      <c r="H41" s="34">
        <f t="shared" si="1"/>
        <v>84.920634254784616</v>
      </c>
      <c r="I41" s="35">
        <v>5506625.4500000002</v>
      </c>
      <c r="J41" s="23">
        <f t="shared" si="2"/>
        <v>70.768708810583803</v>
      </c>
    </row>
    <row r="42" spans="1:14" ht="26.4" outlineLevel="3" x14ac:dyDescent="0.25">
      <c r="A42" s="30" t="s">
        <v>74</v>
      </c>
      <c r="B42" s="31" t="s">
        <v>73</v>
      </c>
      <c r="C42" s="32">
        <v>1726787.33</v>
      </c>
      <c r="D42" s="32">
        <v>1619700.67</v>
      </c>
      <c r="E42" s="32">
        <v>1242464.69</v>
      </c>
      <c r="F42" s="33">
        <f t="shared" si="0"/>
        <v>4588952.6899999995</v>
      </c>
      <c r="G42" s="34">
        <v>3895979.99</v>
      </c>
      <c r="H42" s="34">
        <f t="shared" si="1"/>
        <v>84.899109953561108</v>
      </c>
      <c r="I42" s="35">
        <v>5506625.4500000002</v>
      </c>
      <c r="J42" s="23">
        <f t="shared" si="2"/>
        <v>70.750771509255273</v>
      </c>
    </row>
    <row r="43" spans="1:14" ht="79.2" outlineLevel="7" x14ac:dyDescent="0.25">
      <c r="A43" s="8" t="s">
        <v>75</v>
      </c>
      <c r="B43" s="9" t="s">
        <v>76</v>
      </c>
      <c r="C43" s="10">
        <v>1726787.33</v>
      </c>
      <c r="D43" s="10">
        <v>1619700.67</v>
      </c>
      <c r="E43" s="10">
        <v>1242464.69</v>
      </c>
      <c r="F43" s="33">
        <f t="shared" si="0"/>
        <v>4588952.6899999995</v>
      </c>
      <c r="G43" s="17">
        <v>3864469.58</v>
      </c>
      <c r="H43" s="34">
        <f t="shared" si="1"/>
        <v>84.212451970168388</v>
      </c>
      <c r="I43" s="18">
        <v>5506625.4500000002</v>
      </c>
      <c r="J43" s="23">
        <f t="shared" si="2"/>
        <v>70.178544284322072</v>
      </c>
    </row>
    <row r="44" spans="1:14" ht="52.8" outlineLevel="7" x14ac:dyDescent="0.25">
      <c r="A44" s="8" t="s">
        <v>77</v>
      </c>
      <c r="B44" s="9" t="s">
        <v>78</v>
      </c>
      <c r="C44" s="10">
        <v>0</v>
      </c>
      <c r="D44" s="10">
        <v>0</v>
      </c>
      <c r="E44" s="10">
        <v>0</v>
      </c>
      <c r="F44" s="33">
        <f t="shared" si="0"/>
        <v>0</v>
      </c>
      <c r="G44" s="17">
        <v>15342.27</v>
      </c>
      <c r="H44" s="34">
        <v>0</v>
      </c>
      <c r="I44" s="18">
        <v>0</v>
      </c>
      <c r="J44" s="23">
        <v>0</v>
      </c>
    </row>
    <row r="45" spans="1:14" ht="79.2" outlineLevel="7" x14ac:dyDescent="0.25">
      <c r="A45" s="8" t="s">
        <v>79</v>
      </c>
      <c r="B45" s="9" t="s">
        <v>80</v>
      </c>
      <c r="C45" s="10">
        <v>0</v>
      </c>
      <c r="D45" s="10">
        <v>0</v>
      </c>
      <c r="E45" s="10">
        <v>0</v>
      </c>
      <c r="F45" s="33">
        <f t="shared" si="0"/>
        <v>0</v>
      </c>
      <c r="G45" s="17">
        <v>16236.75</v>
      </c>
      <c r="H45" s="34">
        <v>0</v>
      </c>
      <c r="I45" s="18">
        <v>0</v>
      </c>
      <c r="J45" s="23">
        <v>0</v>
      </c>
    </row>
    <row r="46" spans="1:14" ht="39.6" outlineLevel="7" x14ac:dyDescent="0.25">
      <c r="A46" s="8" t="s">
        <v>81</v>
      </c>
      <c r="B46" s="9" t="s">
        <v>82</v>
      </c>
      <c r="C46" s="10">
        <v>0</v>
      </c>
      <c r="D46" s="10">
        <v>0</v>
      </c>
      <c r="E46" s="10">
        <v>0</v>
      </c>
      <c r="F46" s="33">
        <f t="shared" si="0"/>
        <v>0</v>
      </c>
      <c r="G46" s="17">
        <v>-68.61</v>
      </c>
      <c r="H46" s="34">
        <v>0</v>
      </c>
      <c r="I46" s="18">
        <v>0</v>
      </c>
      <c r="J46" s="23">
        <v>0</v>
      </c>
    </row>
    <row r="47" spans="1:14" ht="52.8" outlineLevel="3" x14ac:dyDescent="0.25">
      <c r="A47" s="30" t="s">
        <v>83</v>
      </c>
      <c r="B47" s="31" t="s">
        <v>84</v>
      </c>
      <c r="C47" s="32">
        <v>0</v>
      </c>
      <c r="D47" s="32">
        <v>0</v>
      </c>
      <c r="E47" s="32">
        <v>0</v>
      </c>
      <c r="F47" s="33">
        <f t="shared" si="0"/>
        <v>0</v>
      </c>
      <c r="G47" s="34">
        <v>987.74</v>
      </c>
      <c r="H47" s="34">
        <v>0</v>
      </c>
      <c r="I47" s="35">
        <v>0</v>
      </c>
      <c r="J47" s="23">
        <v>0</v>
      </c>
    </row>
    <row r="48" spans="1:14" ht="66" outlineLevel="7" x14ac:dyDescent="0.25">
      <c r="A48" s="8" t="s">
        <v>85</v>
      </c>
      <c r="B48" s="9" t="s">
        <v>86</v>
      </c>
      <c r="C48" s="10">
        <v>0</v>
      </c>
      <c r="D48" s="10">
        <v>0</v>
      </c>
      <c r="E48" s="10">
        <v>0</v>
      </c>
      <c r="F48" s="33">
        <f t="shared" si="0"/>
        <v>0</v>
      </c>
      <c r="G48" s="17">
        <v>987.74</v>
      </c>
      <c r="H48" s="34">
        <v>0</v>
      </c>
      <c r="I48" s="18">
        <v>0</v>
      </c>
      <c r="J48" s="23">
        <v>0</v>
      </c>
    </row>
    <row r="49" spans="1:14" ht="26.4" outlineLevel="2" x14ac:dyDescent="0.25">
      <c r="A49" s="30" t="s">
        <v>87</v>
      </c>
      <c r="B49" s="31" t="s">
        <v>88</v>
      </c>
      <c r="C49" s="32">
        <v>0</v>
      </c>
      <c r="D49" s="32">
        <v>9168.0300000000007</v>
      </c>
      <c r="E49" s="32">
        <v>0</v>
      </c>
      <c r="F49" s="33">
        <f t="shared" ref="F49:F94" si="3">C49+D49+E49</f>
        <v>9168.0300000000007</v>
      </c>
      <c r="G49" s="34">
        <v>7616.33</v>
      </c>
      <c r="H49" s="34">
        <f t="shared" si="1"/>
        <v>83.074880863173433</v>
      </c>
      <c r="I49" s="35">
        <v>9168.0300000000007</v>
      </c>
      <c r="J49" s="23">
        <f t="shared" si="2"/>
        <v>83.074880863173433</v>
      </c>
    </row>
    <row r="50" spans="1:14" ht="26.4" outlineLevel="3" x14ac:dyDescent="0.25">
      <c r="A50" s="30" t="s">
        <v>89</v>
      </c>
      <c r="B50" s="31" t="s">
        <v>88</v>
      </c>
      <c r="C50" s="32">
        <v>0</v>
      </c>
      <c r="D50" s="32">
        <v>9168.0300000000007</v>
      </c>
      <c r="E50" s="32">
        <v>0</v>
      </c>
      <c r="F50" s="33">
        <f t="shared" si="3"/>
        <v>9168.0300000000007</v>
      </c>
      <c r="G50" s="34">
        <v>7616.33</v>
      </c>
      <c r="H50" s="34">
        <f t="shared" ref="H50:H95" si="4">G50/F50*100</f>
        <v>83.074880863173433</v>
      </c>
      <c r="I50" s="35">
        <v>9168.0300000000007</v>
      </c>
      <c r="J50" s="23">
        <f t="shared" ref="J50:J95" si="5">G50/I50*100</f>
        <v>83.074880863173433</v>
      </c>
    </row>
    <row r="51" spans="1:14" ht="66" outlineLevel="7" x14ac:dyDescent="0.25">
      <c r="A51" s="8" t="s">
        <v>90</v>
      </c>
      <c r="B51" s="9" t="s">
        <v>91</v>
      </c>
      <c r="C51" s="10">
        <v>0</v>
      </c>
      <c r="D51" s="10">
        <v>9168.0300000000007</v>
      </c>
      <c r="E51" s="10">
        <v>0</v>
      </c>
      <c r="F51" s="33">
        <f t="shared" si="3"/>
        <v>9168.0300000000007</v>
      </c>
      <c r="G51" s="17">
        <v>6536</v>
      </c>
      <c r="H51" s="34">
        <f t="shared" si="4"/>
        <v>71.291215233807037</v>
      </c>
      <c r="I51" s="18">
        <v>9168.0300000000007</v>
      </c>
      <c r="J51" s="23">
        <f t="shared" si="5"/>
        <v>71.291215233807037</v>
      </c>
    </row>
    <row r="52" spans="1:14" ht="39.6" outlineLevel="4" x14ac:dyDescent="0.25">
      <c r="A52" s="30" t="s">
        <v>92</v>
      </c>
      <c r="B52" s="31" t="s">
        <v>93</v>
      </c>
      <c r="C52" s="32">
        <v>0</v>
      </c>
      <c r="D52" s="32">
        <v>0</v>
      </c>
      <c r="E52" s="32">
        <v>0</v>
      </c>
      <c r="F52" s="33">
        <f t="shared" si="3"/>
        <v>0</v>
      </c>
      <c r="G52" s="34">
        <v>580.33000000000004</v>
      </c>
      <c r="H52" s="34">
        <v>0</v>
      </c>
      <c r="I52" s="35">
        <v>0</v>
      </c>
      <c r="J52" s="23">
        <v>0</v>
      </c>
    </row>
    <row r="53" spans="1:14" ht="39.6" outlineLevel="7" x14ac:dyDescent="0.25">
      <c r="A53" s="8" t="s">
        <v>92</v>
      </c>
      <c r="B53" s="9" t="s">
        <v>93</v>
      </c>
      <c r="C53" s="10">
        <v>0</v>
      </c>
      <c r="D53" s="10">
        <v>0</v>
      </c>
      <c r="E53" s="10">
        <v>0</v>
      </c>
      <c r="F53" s="33">
        <f t="shared" si="3"/>
        <v>0</v>
      </c>
      <c r="G53" s="17">
        <v>580.33000000000004</v>
      </c>
      <c r="H53" s="34">
        <v>0</v>
      </c>
      <c r="I53" s="18">
        <v>0</v>
      </c>
      <c r="J53" s="23">
        <v>0</v>
      </c>
    </row>
    <row r="54" spans="1:14" ht="66" outlineLevel="7" x14ac:dyDescent="0.25">
      <c r="A54" s="8" t="s">
        <v>94</v>
      </c>
      <c r="B54" s="9" t="s">
        <v>95</v>
      </c>
      <c r="C54" s="10">
        <v>0</v>
      </c>
      <c r="D54" s="10">
        <v>0</v>
      </c>
      <c r="E54" s="10">
        <v>0</v>
      </c>
      <c r="F54" s="33">
        <f t="shared" si="3"/>
        <v>0</v>
      </c>
      <c r="G54" s="17">
        <v>500</v>
      </c>
      <c r="H54" s="34">
        <v>0</v>
      </c>
      <c r="I54" s="18">
        <v>0</v>
      </c>
      <c r="J54" s="23">
        <v>0</v>
      </c>
    </row>
    <row r="55" spans="1:14" ht="39.6" outlineLevel="2" x14ac:dyDescent="0.25">
      <c r="A55" s="30" t="s">
        <v>96</v>
      </c>
      <c r="B55" s="31" t="s">
        <v>97</v>
      </c>
      <c r="C55" s="32">
        <v>9318</v>
      </c>
      <c r="D55" s="32">
        <v>37001.86</v>
      </c>
      <c r="E55" s="32">
        <v>18708.43</v>
      </c>
      <c r="F55" s="33">
        <f t="shared" si="3"/>
        <v>65028.29</v>
      </c>
      <c r="G55" s="34">
        <v>27242.06</v>
      </c>
      <c r="H55" s="34">
        <f t="shared" si="4"/>
        <v>41.892628577500659</v>
      </c>
      <c r="I55" s="35">
        <v>68990.289999999994</v>
      </c>
      <c r="J55" s="23">
        <f t="shared" si="5"/>
        <v>39.486803142877072</v>
      </c>
    </row>
    <row r="56" spans="1:14" ht="52.8" outlineLevel="3" x14ac:dyDescent="0.25">
      <c r="A56" s="30" t="s">
        <v>98</v>
      </c>
      <c r="B56" s="31" t="s">
        <v>99</v>
      </c>
      <c r="C56" s="32">
        <v>9318</v>
      </c>
      <c r="D56" s="32">
        <v>37001.86</v>
      </c>
      <c r="E56" s="32">
        <v>18708.43</v>
      </c>
      <c r="F56" s="33">
        <f t="shared" si="3"/>
        <v>65028.29</v>
      </c>
      <c r="G56" s="34">
        <v>27242.06</v>
      </c>
      <c r="H56" s="34">
        <f t="shared" si="4"/>
        <v>41.892628577500659</v>
      </c>
      <c r="I56" s="35">
        <v>68990.289999999994</v>
      </c>
      <c r="J56" s="23">
        <f t="shared" si="5"/>
        <v>39.486803142877072</v>
      </c>
    </row>
    <row r="57" spans="1:14" ht="105.6" outlineLevel="7" x14ac:dyDescent="0.25">
      <c r="A57" s="8" t="s">
        <v>100</v>
      </c>
      <c r="B57" s="9" t="s">
        <v>101</v>
      </c>
      <c r="C57" s="10">
        <v>9318</v>
      </c>
      <c r="D57" s="10">
        <v>37001.86</v>
      </c>
      <c r="E57" s="10">
        <v>18708.43</v>
      </c>
      <c r="F57" s="33">
        <f t="shared" si="3"/>
        <v>65028.29</v>
      </c>
      <c r="G57" s="17">
        <v>26388</v>
      </c>
      <c r="H57" s="34">
        <f t="shared" si="4"/>
        <v>40.57926173362393</v>
      </c>
      <c r="I57" s="18">
        <v>68990.289999999994</v>
      </c>
      <c r="J57" s="23">
        <f t="shared" si="5"/>
        <v>38.24886081794989</v>
      </c>
    </row>
    <row r="58" spans="1:14" ht="66" outlineLevel="7" x14ac:dyDescent="0.25">
      <c r="A58" s="8" t="s">
        <v>102</v>
      </c>
      <c r="B58" s="9" t="s">
        <v>103</v>
      </c>
      <c r="C58" s="10">
        <v>0</v>
      </c>
      <c r="D58" s="10">
        <v>0</v>
      </c>
      <c r="E58" s="10">
        <v>0</v>
      </c>
      <c r="F58" s="33">
        <f t="shared" si="3"/>
        <v>0</v>
      </c>
      <c r="G58" s="17">
        <v>854.06</v>
      </c>
      <c r="H58" s="34">
        <v>0</v>
      </c>
      <c r="I58" s="18">
        <v>0</v>
      </c>
      <c r="J58" s="23">
        <v>0</v>
      </c>
    </row>
    <row r="59" spans="1:14" ht="13.2" outlineLevel="1" x14ac:dyDescent="0.25">
      <c r="A59" s="30" t="s">
        <v>104</v>
      </c>
      <c r="B59" s="31" t="s">
        <v>105</v>
      </c>
      <c r="C59" s="32">
        <v>2057788.43</v>
      </c>
      <c r="D59" s="32">
        <v>1623455.23</v>
      </c>
      <c r="E59" s="32">
        <v>2152509.13</v>
      </c>
      <c r="F59" s="33">
        <f t="shared" si="3"/>
        <v>5833752.79</v>
      </c>
      <c r="G59" s="34">
        <v>6047133.1900000004</v>
      </c>
      <c r="H59" s="34">
        <f t="shared" si="4"/>
        <v>103.65768670153059</v>
      </c>
      <c r="I59" s="35">
        <v>10637933.18</v>
      </c>
      <c r="J59" s="23">
        <f t="shared" si="5"/>
        <v>56.845000694016399</v>
      </c>
      <c r="K59" s="2">
        <f>F62+F63+F67+F68+F69+F72+F73</f>
        <v>5833752.79</v>
      </c>
      <c r="L59" s="2">
        <f>G62+G63+G67+G68+G69+G72+G73</f>
        <v>6047133.1900000004</v>
      </c>
      <c r="M59" s="2">
        <f>H62+H63+H67+H68+H69+H72+H73</f>
        <v>348.08458053749007</v>
      </c>
      <c r="N59" s="2">
        <f>I62+I63+I67+I68+I69+I72+I73</f>
        <v>10637933.18</v>
      </c>
    </row>
    <row r="60" spans="1:14" ht="13.2" outlineLevel="2" x14ac:dyDescent="0.25">
      <c r="A60" s="30" t="s">
        <v>106</v>
      </c>
      <c r="B60" s="31" t="s">
        <v>107</v>
      </c>
      <c r="C60" s="32">
        <v>120729.28</v>
      </c>
      <c r="D60" s="32">
        <v>106466.6</v>
      </c>
      <c r="E60" s="32">
        <v>269114.27</v>
      </c>
      <c r="F60" s="33">
        <f t="shared" si="3"/>
        <v>496310.15</v>
      </c>
      <c r="G60" s="34">
        <v>975003.83</v>
      </c>
      <c r="H60" s="34">
        <f t="shared" si="4"/>
        <v>196.45051184224218</v>
      </c>
      <c r="I60" s="35">
        <v>2237648.08</v>
      </c>
      <c r="J60" s="23">
        <f t="shared" si="5"/>
        <v>43.57270648206665</v>
      </c>
    </row>
    <row r="61" spans="1:14" ht="66" outlineLevel="3" x14ac:dyDescent="0.25">
      <c r="A61" s="30" t="s">
        <v>108</v>
      </c>
      <c r="B61" s="31" t="s">
        <v>109</v>
      </c>
      <c r="C61" s="32">
        <v>120729.28</v>
      </c>
      <c r="D61" s="32">
        <v>106466.6</v>
      </c>
      <c r="E61" s="32">
        <v>269114.27</v>
      </c>
      <c r="F61" s="33">
        <f t="shared" si="3"/>
        <v>496310.15</v>
      </c>
      <c r="G61" s="34">
        <v>975003.83</v>
      </c>
      <c r="H61" s="34">
        <f t="shared" si="4"/>
        <v>196.45051184224218</v>
      </c>
      <c r="I61" s="35">
        <v>2237648.08</v>
      </c>
      <c r="J61" s="23">
        <f t="shared" si="5"/>
        <v>43.57270648206665</v>
      </c>
    </row>
    <row r="62" spans="1:14" ht="118.8" outlineLevel="7" x14ac:dyDescent="0.25">
      <c r="A62" s="8" t="s">
        <v>110</v>
      </c>
      <c r="B62" s="9" t="s">
        <v>111</v>
      </c>
      <c r="C62" s="10">
        <v>120729.28</v>
      </c>
      <c r="D62" s="10">
        <v>106466.6</v>
      </c>
      <c r="E62" s="10">
        <v>269114.27</v>
      </c>
      <c r="F62" s="33">
        <f t="shared" si="3"/>
        <v>496310.15</v>
      </c>
      <c r="G62" s="17">
        <v>947839.63</v>
      </c>
      <c r="H62" s="34">
        <f t="shared" si="4"/>
        <v>190.97728104089751</v>
      </c>
      <c r="I62" s="18">
        <v>2237648.08</v>
      </c>
      <c r="J62" s="23">
        <f t="shared" si="5"/>
        <v>42.358744365199726</v>
      </c>
    </row>
    <row r="63" spans="1:14" ht="79.2" outlineLevel="7" x14ac:dyDescent="0.25">
      <c r="A63" s="8" t="s">
        <v>112</v>
      </c>
      <c r="B63" s="9" t="s">
        <v>113</v>
      </c>
      <c r="C63" s="10">
        <v>0</v>
      </c>
      <c r="D63" s="10">
        <v>0</v>
      </c>
      <c r="E63" s="10">
        <v>0</v>
      </c>
      <c r="F63" s="33">
        <f t="shared" si="3"/>
        <v>0</v>
      </c>
      <c r="G63" s="17">
        <v>27164.2</v>
      </c>
      <c r="H63" s="34">
        <v>0</v>
      </c>
      <c r="I63" s="18">
        <v>0</v>
      </c>
      <c r="J63" s="23">
        <v>0</v>
      </c>
    </row>
    <row r="64" spans="1:14" ht="13.2" outlineLevel="2" x14ac:dyDescent="0.25">
      <c r="A64" s="30" t="s">
        <v>114</v>
      </c>
      <c r="B64" s="31" t="s">
        <v>115</v>
      </c>
      <c r="C64" s="32">
        <v>1937059.15</v>
      </c>
      <c r="D64" s="32">
        <v>1516988.63</v>
      </c>
      <c r="E64" s="32">
        <v>1883394.86</v>
      </c>
      <c r="F64" s="33">
        <f t="shared" si="3"/>
        <v>5337442.6399999997</v>
      </c>
      <c r="G64" s="34">
        <v>5072129.3600000003</v>
      </c>
      <c r="H64" s="34">
        <f t="shared" si="4"/>
        <v>95.029205971944663</v>
      </c>
      <c r="I64" s="35">
        <v>8400285.0999999996</v>
      </c>
      <c r="J64" s="23">
        <f t="shared" si="5"/>
        <v>60.380443039963019</v>
      </c>
    </row>
    <row r="65" spans="1:10" ht="13.2" outlineLevel="3" x14ac:dyDescent="0.25">
      <c r="A65" s="30" t="s">
        <v>116</v>
      </c>
      <c r="B65" s="31" t="s">
        <v>117</v>
      </c>
      <c r="C65" s="32">
        <v>1558350.41</v>
      </c>
      <c r="D65" s="32">
        <v>1432605.85</v>
      </c>
      <c r="E65" s="32">
        <v>1404606.72</v>
      </c>
      <c r="F65" s="33">
        <f t="shared" si="3"/>
        <v>4395562.9799999995</v>
      </c>
      <c r="G65" s="34">
        <v>4538378.08</v>
      </c>
      <c r="H65" s="34">
        <f t="shared" si="4"/>
        <v>103.249074137939</v>
      </c>
      <c r="I65" s="35">
        <v>6133159.3700000001</v>
      </c>
      <c r="J65" s="23">
        <f t="shared" si="5"/>
        <v>73.99739361411703</v>
      </c>
    </row>
    <row r="66" spans="1:10" ht="52.8" outlineLevel="4" x14ac:dyDescent="0.25">
      <c r="A66" s="30" t="s">
        <v>118</v>
      </c>
      <c r="B66" s="31" t="s">
        <v>119</v>
      </c>
      <c r="C66" s="32">
        <v>1558350.41</v>
      </c>
      <c r="D66" s="32">
        <v>1432605.85</v>
      </c>
      <c r="E66" s="32">
        <v>1404606.72</v>
      </c>
      <c r="F66" s="33">
        <f t="shared" si="3"/>
        <v>4395562.9799999995</v>
      </c>
      <c r="G66" s="34">
        <v>4538378.08</v>
      </c>
      <c r="H66" s="34">
        <f t="shared" si="4"/>
        <v>103.249074137939</v>
      </c>
      <c r="I66" s="35">
        <v>6133159.3700000001</v>
      </c>
      <c r="J66" s="23">
        <f t="shared" si="5"/>
        <v>73.99739361411703</v>
      </c>
    </row>
    <row r="67" spans="1:10" ht="105.6" outlineLevel="7" x14ac:dyDescent="0.25">
      <c r="A67" s="8" t="s">
        <v>120</v>
      </c>
      <c r="B67" s="9" t="s">
        <v>121</v>
      </c>
      <c r="C67" s="10">
        <v>1558350.41</v>
      </c>
      <c r="D67" s="10">
        <v>1432605.85</v>
      </c>
      <c r="E67" s="10">
        <v>1404606.72</v>
      </c>
      <c r="F67" s="33">
        <f t="shared" si="3"/>
        <v>4395562.9799999995</v>
      </c>
      <c r="G67" s="17">
        <v>4520399.8899999997</v>
      </c>
      <c r="H67" s="34">
        <f t="shared" si="4"/>
        <v>102.84006646174821</v>
      </c>
      <c r="I67" s="18">
        <v>6133159.3700000001</v>
      </c>
      <c r="J67" s="23">
        <f t="shared" si="5"/>
        <v>73.704262636827579</v>
      </c>
    </row>
    <row r="68" spans="1:10" ht="66" outlineLevel="7" x14ac:dyDescent="0.25">
      <c r="A68" s="8" t="s">
        <v>122</v>
      </c>
      <c r="B68" s="9" t="s">
        <v>123</v>
      </c>
      <c r="C68" s="10">
        <v>0</v>
      </c>
      <c r="D68" s="10">
        <v>0</v>
      </c>
      <c r="E68" s="10">
        <v>0</v>
      </c>
      <c r="F68" s="33">
        <f t="shared" si="3"/>
        <v>0</v>
      </c>
      <c r="G68" s="17">
        <v>17728.189999999999</v>
      </c>
      <c r="H68" s="34">
        <v>0</v>
      </c>
      <c r="I68" s="18">
        <v>0</v>
      </c>
      <c r="J68" s="23">
        <v>0</v>
      </c>
    </row>
    <row r="69" spans="1:10" ht="105.6" outlineLevel="7" x14ac:dyDescent="0.25">
      <c r="A69" s="8" t="s">
        <v>124</v>
      </c>
      <c r="B69" s="9" t="s">
        <v>125</v>
      </c>
      <c r="C69" s="10">
        <v>0</v>
      </c>
      <c r="D69" s="10">
        <v>0</v>
      </c>
      <c r="E69" s="10">
        <v>0</v>
      </c>
      <c r="F69" s="33">
        <f t="shared" si="3"/>
        <v>0</v>
      </c>
      <c r="G69" s="17">
        <v>250</v>
      </c>
      <c r="H69" s="34">
        <v>0</v>
      </c>
      <c r="I69" s="18">
        <v>0</v>
      </c>
      <c r="J69" s="23">
        <v>0</v>
      </c>
    </row>
    <row r="70" spans="1:10" ht="13.2" outlineLevel="3" x14ac:dyDescent="0.25">
      <c r="A70" s="30" t="s">
        <v>126</v>
      </c>
      <c r="B70" s="31" t="s">
        <v>127</v>
      </c>
      <c r="C70" s="32">
        <v>378708.74</v>
      </c>
      <c r="D70" s="32">
        <v>84382.78</v>
      </c>
      <c r="E70" s="32">
        <v>478788.14</v>
      </c>
      <c r="F70" s="33">
        <f t="shared" si="3"/>
        <v>941879.66</v>
      </c>
      <c r="G70" s="34">
        <v>533751.28</v>
      </c>
      <c r="H70" s="34">
        <f t="shared" si="4"/>
        <v>56.668734092845781</v>
      </c>
      <c r="I70" s="35">
        <v>2267125.73</v>
      </c>
      <c r="J70" s="23">
        <f t="shared" si="5"/>
        <v>23.543082456216492</v>
      </c>
    </row>
    <row r="71" spans="1:10" ht="52.8" outlineLevel="4" x14ac:dyDescent="0.25">
      <c r="A71" s="30" t="s">
        <v>128</v>
      </c>
      <c r="B71" s="31" t="s">
        <v>129</v>
      </c>
      <c r="C71" s="32">
        <v>378708.74</v>
      </c>
      <c r="D71" s="32">
        <v>84382.78</v>
      </c>
      <c r="E71" s="32">
        <v>478788.14</v>
      </c>
      <c r="F71" s="33">
        <f t="shared" si="3"/>
        <v>941879.66</v>
      </c>
      <c r="G71" s="34">
        <v>533751.28</v>
      </c>
      <c r="H71" s="34">
        <f t="shared" si="4"/>
        <v>56.668734092845781</v>
      </c>
      <c r="I71" s="35">
        <v>2267125.73</v>
      </c>
      <c r="J71" s="23">
        <f t="shared" si="5"/>
        <v>23.543082456216492</v>
      </c>
    </row>
    <row r="72" spans="1:10" ht="105.6" outlineLevel="7" x14ac:dyDescent="0.25">
      <c r="A72" s="8" t="s">
        <v>130</v>
      </c>
      <c r="B72" s="9" t="s">
        <v>131</v>
      </c>
      <c r="C72" s="10">
        <v>378708.74</v>
      </c>
      <c r="D72" s="10">
        <v>84382.78</v>
      </c>
      <c r="E72" s="10">
        <v>478788.14</v>
      </c>
      <c r="F72" s="33">
        <f t="shared" si="3"/>
        <v>941879.66</v>
      </c>
      <c r="G72" s="17">
        <v>511132.03</v>
      </c>
      <c r="H72" s="34">
        <f t="shared" si="4"/>
        <v>54.267233034844388</v>
      </c>
      <c r="I72" s="18">
        <v>2267125.73</v>
      </c>
      <c r="J72" s="23">
        <f t="shared" si="5"/>
        <v>22.545376431328314</v>
      </c>
    </row>
    <row r="73" spans="1:10" ht="66" outlineLevel="7" x14ac:dyDescent="0.25">
      <c r="A73" s="8" t="s">
        <v>132</v>
      </c>
      <c r="B73" s="9" t="s">
        <v>133</v>
      </c>
      <c r="C73" s="10">
        <v>0</v>
      </c>
      <c r="D73" s="10">
        <v>0</v>
      </c>
      <c r="E73" s="10">
        <v>0</v>
      </c>
      <c r="F73" s="33">
        <f t="shared" si="3"/>
        <v>0</v>
      </c>
      <c r="G73" s="17">
        <v>22619.25</v>
      </c>
      <c r="H73" s="34">
        <v>0</v>
      </c>
      <c r="I73" s="18">
        <v>0</v>
      </c>
      <c r="J73" s="23">
        <v>0</v>
      </c>
    </row>
    <row r="74" spans="1:10" ht="13.2" outlineLevel="1" x14ac:dyDescent="0.25">
      <c r="A74" s="30" t="s">
        <v>134</v>
      </c>
      <c r="B74" s="31" t="s">
        <v>135</v>
      </c>
      <c r="C74" s="32">
        <v>673089.82</v>
      </c>
      <c r="D74" s="32">
        <v>764410.21</v>
      </c>
      <c r="E74" s="32">
        <v>733288.51</v>
      </c>
      <c r="F74" s="33">
        <f t="shared" si="3"/>
        <v>2170788.54</v>
      </c>
      <c r="G74" s="34">
        <v>2181975.2799999998</v>
      </c>
      <c r="H74" s="34">
        <f t="shared" si="4"/>
        <v>100.51533071019436</v>
      </c>
      <c r="I74" s="35">
        <v>2804596.23</v>
      </c>
      <c r="J74" s="23">
        <f t="shared" si="5"/>
        <v>77.79997907221032</v>
      </c>
    </row>
    <row r="75" spans="1:10" ht="39.6" outlineLevel="2" x14ac:dyDescent="0.25">
      <c r="A75" s="30" t="s">
        <v>136</v>
      </c>
      <c r="B75" s="31" t="s">
        <v>137</v>
      </c>
      <c r="C75" s="32">
        <v>673089.82</v>
      </c>
      <c r="D75" s="32">
        <v>764410.21</v>
      </c>
      <c r="E75" s="32">
        <v>733288.51</v>
      </c>
      <c r="F75" s="33">
        <f t="shared" si="3"/>
        <v>2170788.54</v>
      </c>
      <c r="G75" s="34">
        <v>2181975.2799999998</v>
      </c>
      <c r="H75" s="34">
        <f t="shared" si="4"/>
        <v>100.51533071019436</v>
      </c>
      <c r="I75" s="35">
        <v>2804596.23</v>
      </c>
      <c r="J75" s="23">
        <f t="shared" si="5"/>
        <v>77.79997907221032</v>
      </c>
    </row>
    <row r="76" spans="1:10" ht="66" outlineLevel="3" x14ac:dyDescent="0.25">
      <c r="A76" s="30" t="s">
        <v>138</v>
      </c>
      <c r="B76" s="31" t="s">
        <v>139</v>
      </c>
      <c r="C76" s="32">
        <v>673089.82</v>
      </c>
      <c r="D76" s="32">
        <v>764410.21</v>
      </c>
      <c r="E76" s="32">
        <v>733288.51</v>
      </c>
      <c r="F76" s="33">
        <f t="shared" si="3"/>
        <v>2170788.54</v>
      </c>
      <c r="G76" s="34">
        <v>2181975.2799999998</v>
      </c>
      <c r="H76" s="34">
        <f t="shared" si="4"/>
        <v>100.51533071019436</v>
      </c>
      <c r="I76" s="35">
        <v>2804596.23</v>
      </c>
      <c r="J76" s="23">
        <f t="shared" si="5"/>
        <v>77.79997907221032</v>
      </c>
    </row>
    <row r="77" spans="1:10" ht="118.8" outlineLevel="7" x14ac:dyDescent="0.25">
      <c r="A77" s="8" t="s">
        <v>140</v>
      </c>
      <c r="B77" s="11" t="s">
        <v>141</v>
      </c>
      <c r="C77" s="10">
        <v>673089.82</v>
      </c>
      <c r="D77" s="10">
        <v>764410.21</v>
      </c>
      <c r="E77" s="10">
        <v>733288.51</v>
      </c>
      <c r="F77" s="33">
        <f t="shared" si="3"/>
        <v>2170788.54</v>
      </c>
      <c r="G77" s="17">
        <v>2181975.2799999998</v>
      </c>
      <c r="H77" s="34">
        <f t="shared" si="4"/>
        <v>100.51533071019436</v>
      </c>
      <c r="I77" s="18">
        <v>2804596.23</v>
      </c>
      <c r="J77" s="23">
        <f t="shared" si="5"/>
        <v>77.79997907221032</v>
      </c>
    </row>
    <row r="78" spans="1:10" ht="66" outlineLevel="1" x14ac:dyDescent="0.25">
      <c r="A78" s="30" t="s">
        <v>142</v>
      </c>
      <c r="B78" s="31" t="s">
        <v>143</v>
      </c>
      <c r="C78" s="32">
        <v>0</v>
      </c>
      <c r="D78" s="32">
        <v>804.31</v>
      </c>
      <c r="E78" s="32">
        <v>0</v>
      </c>
      <c r="F78" s="33">
        <f t="shared" si="3"/>
        <v>804.31</v>
      </c>
      <c r="G78" s="34">
        <v>516.85</v>
      </c>
      <c r="H78" s="34">
        <f t="shared" si="4"/>
        <v>64.260048986087455</v>
      </c>
      <c r="I78" s="35">
        <v>804.31</v>
      </c>
      <c r="J78" s="23">
        <f t="shared" si="5"/>
        <v>64.260048986087455</v>
      </c>
    </row>
    <row r="79" spans="1:10" ht="13.2" outlineLevel="2" x14ac:dyDescent="0.25">
      <c r="A79" s="30" t="s">
        <v>144</v>
      </c>
      <c r="B79" s="31" t="s">
        <v>145</v>
      </c>
      <c r="C79" s="32">
        <v>0</v>
      </c>
      <c r="D79" s="32">
        <v>100.05</v>
      </c>
      <c r="E79" s="32">
        <v>0</v>
      </c>
      <c r="F79" s="33">
        <f t="shared" si="3"/>
        <v>100.05</v>
      </c>
      <c r="G79" s="34">
        <v>73.27</v>
      </c>
      <c r="H79" s="34">
        <f t="shared" si="4"/>
        <v>73.233383308345822</v>
      </c>
      <c r="I79" s="35">
        <v>100.05</v>
      </c>
      <c r="J79" s="23">
        <f t="shared" si="5"/>
        <v>73.233383308345822</v>
      </c>
    </row>
    <row r="80" spans="1:10" ht="39.6" outlineLevel="3" x14ac:dyDescent="0.25">
      <c r="A80" s="30" t="s">
        <v>146</v>
      </c>
      <c r="B80" s="31" t="s">
        <v>147</v>
      </c>
      <c r="C80" s="32">
        <v>0</v>
      </c>
      <c r="D80" s="32">
        <v>100.05</v>
      </c>
      <c r="E80" s="32">
        <v>0</v>
      </c>
      <c r="F80" s="33">
        <f t="shared" si="3"/>
        <v>100.05</v>
      </c>
      <c r="G80" s="34">
        <v>73.27</v>
      </c>
      <c r="H80" s="34">
        <f t="shared" si="4"/>
        <v>73.233383308345822</v>
      </c>
      <c r="I80" s="35">
        <v>100.05</v>
      </c>
      <c r="J80" s="23">
        <f t="shared" si="5"/>
        <v>73.233383308345822</v>
      </c>
    </row>
    <row r="81" spans="1:14" ht="52.8" outlineLevel="4" x14ac:dyDescent="0.25">
      <c r="A81" s="30" t="s">
        <v>148</v>
      </c>
      <c r="B81" s="31" t="s">
        <v>149</v>
      </c>
      <c r="C81" s="32">
        <v>0</v>
      </c>
      <c r="D81" s="32">
        <v>100.05</v>
      </c>
      <c r="E81" s="32">
        <v>0</v>
      </c>
      <c r="F81" s="33">
        <f t="shared" si="3"/>
        <v>100.05</v>
      </c>
      <c r="G81" s="34">
        <v>73.27</v>
      </c>
      <c r="H81" s="34">
        <f t="shared" si="4"/>
        <v>73.233383308345822</v>
      </c>
      <c r="I81" s="35">
        <v>100.05</v>
      </c>
      <c r="J81" s="23">
        <f t="shared" si="5"/>
        <v>73.233383308345822</v>
      </c>
    </row>
    <row r="82" spans="1:14" ht="52.8" outlineLevel="7" x14ac:dyDescent="0.25">
      <c r="A82" s="8" t="s">
        <v>148</v>
      </c>
      <c r="B82" s="9" t="s">
        <v>149</v>
      </c>
      <c r="C82" s="10">
        <v>0</v>
      </c>
      <c r="D82" s="10">
        <v>100.05</v>
      </c>
      <c r="E82" s="10">
        <v>0</v>
      </c>
      <c r="F82" s="33">
        <f t="shared" si="3"/>
        <v>100.05</v>
      </c>
      <c r="G82" s="17">
        <v>0</v>
      </c>
      <c r="H82" s="34">
        <f t="shared" si="4"/>
        <v>0</v>
      </c>
      <c r="I82" s="18">
        <v>100.05</v>
      </c>
      <c r="J82" s="23">
        <f t="shared" si="5"/>
        <v>0</v>
      </c>
    </row>
    <row r="83" spans="1:14" ht="79.2" outlineLevel="7" x14ac:dyDescent="0.25">
      <c r="A83" s="8" t="s">
        <v>150</v>
      </c>
      <c r="B83" s="9" t="s">
        <v>151</v>
      </c>
      <c r="C83" s="10">
        <v>0</v>
      </c>
      <c r="D83" s="10">
        <v>0</v>
      </c>
      <c r="E83" s="10">
        <v>0</v>
      </c>
      <c r="F83" s="33">
        <f t="shared" si="3"/>
        <v>0</v>
      </c>
      <c r="G83" s="17">
        <v>73.27</v>
      </c>
      <c r="H83" s="34">
        <v>0</v>
      </c>
      <c r="I83" s="18">
        <v>0</v>
      </c>
      <c r="J83" s="23">
        <v>0</v>
      </c>
    </row>
    <row r="84" spans="1:14" ht="39.6" outlineLevel="2" x14ac:dyDescent="0.25">
      <c r="A84" s="30" t="s">
        <v>152</v>
      </c>
      <c r="B84" s="31" t="s">
        <v>153</v>
      </c>
      <c r="C84" s="32">
        <v>0</v>
      </c>
      <c r="D84" s="32">
        <v>704.26</v>
      </c>
      <c r="E84" s="32">
        <v>0</v>
      </c>
      <c r="F84" s="33">
        <f t="shared" si="3"/>
        <v>704.26</v>
      </c>
      <c r="G84" s="34">
        <v>443.58</v>
      </c>
      <c r="H84" s="34">
        <f t="shared" si="4"/>
        <v>62.985261125152633</v>
      </c>
      <c r="I84" s="35">
        <v>704.26</v>
      </c>
      <c r="J84" s="23">
        <f t="shared" si="5"/>
        <v>62.985261125152633</v>
      </c>
    </row>
    <row r="85" spans="1:14" ht="66" outlineLevel="3" x14ac:dyDescent="0.25">
      <c r="A85" s="30" t="s">
        <v>154</v>
      </c>
      <c r="B85" s="31" t="s">
        <v>155</v>
      </c>
      <c r="C85" s="32">
        <v>0</v>
      </c>
      <c r="D85" s="32">
        <v>174.61</v>
      </c>
      <c r="E85" s="32">
        <v>0</v>
      </c>
      <c r="F85" s="33">
        <f t="shared" si="3"/>
        <v>174.61</v>
      </c>
      <c r="G85" s="34">
        <v>443.58</v>
      </c>
      <c r="H85" s="34">
        <f t="shared" si="4"/>
        <v>254.04043296489317</v>
      </c>
      <c r="I85" s="35">
        <v>174.61</v>
      </c>
      <c r="J85" s="23">
        <f t="shared" si="5"/>
        <v>254.04043296489317</v>
      </c>
    </row>
    <row r="86" spans="1:14" ht="92.4" outlineLevel="4" x14ac:dyDescent="0.25">
      <c r="A86" s="30" t="s">
        <v>156</v>
      </c>
      <c r="B86" s="31" t="s">
        <v>157</v>
      </c>
      <c r="C86" s="32">
        <v>0</v>
      </c>
      <c r="D86" s="32">
        <v>174.61</v>
      </c>
      <c r="E86" s="32">
        <v>0</v>
      </c>
      <c r="F86" s="33">
        <f t="shared" si="3"/>
        <v>174.61</v>
      </c>
      <c r="G86" s="34">
        <v>443.58</v>
      </c>
      <c r="H86" s="34">
        <f t="shared" si="4"/>
        <v>254.04043296489317</v>
      </c>
      <c r="I86" s="35">
        <v>174.61</v>
      </c>
      <c r="J86" s="23">
        <f t="shared" si="5"/>
        <v>254.04043296489317</v>
      </c>
    </row>
    <row r="87" spans="1:14" ht="92.4" outlineLevel="7" x14ac:dyDescent="0.25">
      <c r="A87" s="8" t="s">
        <v>156</v>
      </c>
      <c r="B87" s="9" t="s">
        <v>157</v>
      </c>
      <c r="C87" s="10">
        <v>0</v>
      </c>
      <c r="D87" s="10">
        <v>174.61</v>
      </c>
      <c r="E87" s="10">
        <v>0</v>
      </c>
      <c r="F87" s="33">
        <f t="shared" si="3"/>
        <v>174.61</v>
      </c>
      <c r="G87" s="17">
        <v>0</v>
      </c>
      <c r="H87" s="34">
        <f t="shared" si="4"/>
        <v>0</v>
      </c>
      <c r="I87" s="18">
        <v>174.61</v>
      </c>
      <c r="J87" s="23">
        <f t="shared" si="5"/>
        <v>0</v>
      </c>
    </row>
    <row r="88" spans="1:14" ht="145.19999999999999" outlineLevel="7" x14ac:dyDescent="0.25">
      <c r="A88" s="8" t="s">
        <v>158</v>
      </c>
      <c r="B88" s="11" t="s">
        <v>159</v>
      </c>
      <c r="C88" s="10">
        <v>0</v>
      </c>
      <c r="D88" s="10">
        <v>0</v>
      </c>
      <c r="E88" s="10">
        <v>0</v>
      </c>
      <c r="F88" s="33">
        <f t="shared" si="3"/>
        <v>0</v>
      </c>
      <c r="G88" s="17">
        <v>443.58</v>
      </c>
      <c r="H88" s="34">
        <v>0</v>
      </c>
      <c r="I88" s="18">
        <v>0</v>
      </c>
      <c r="J88" s="23">
        <v>0</v>
      </c>
    </row>
    <row r="89" spans="1:14" ht="13.2" outlineLevel="3" x14ac:dyDescent="0.25">
      <c r="A89" s="30" t="s">
        <v>160</v>
      </c>
      <c r="B89" s="31" t="s">
        <v>161</v>
      </c>
      <c r="C89" s="32">
        <v>0</v>
      </c>
      <c r="D89" s="32">
        <v>529.65</v>
      </c>
      <c r="E89" s="32">
        <v>0</v>
      </c>
      <c r="F89" s="33">
        <f t="shared" si="3"/>
        <v>529.65</v>
      </c>
      <c r="G89" s="34">
        <v>0</v>
      </c>
      <c r="H89" s="34">
        <f t="shared" si="4"/>
        <v>0</v>
      </c>
      <c r="I89" s="35">
        <v>529.65</v>
      </c>
      <c r="J89" s="23">
        <f t="shared" si="5"/>
        <v>0</v>
      </c>
    </row>
    <row r="90" spans="1:14" ht="39.6" outlineLevel="7" x14ac:dyDescent="0.25">
      <c r="A90" s="8" t="s">
        <v>162</v>
      </c>
      <c r="B90" s="9" t="s">
        <v>163</v>
      </c>
      <c r="C90" s="10">
        <v>0</v>
      </c>
      <c r="D90" s="10">
        <v>529.65</v>
      </c>
      <c r="E90" s="10">
        <v>0</v>
      </c>
      <c r="F90" s="33">
        <f t="shared" si="3"/>
        <v>529.65</v>
      </c>
      <c r="G90" s="17">
        <v>0</v>
      </c>
      <c r="H90" s="34">
        <f t="shared" si="4"/>
        <v>0</v>
      </c>
      <c r="I90" s="18">
        <v>529.65</v>
      </c>
      <c r="J90" s="23">
        <f t="shared" si="5"/>
        <v>0</v>
      </c>
    </row>
    <row r="91" spans="1:14" ht="66" outlineLevel="1" x14ac:dyDescent="0.25">
      <c r="A91" s="30" t="s">
        <v>164</v>
      </c>
      <c r="B91" s="31" t="s">
        <v>165</v>
      </c>
      <c r="C91" s="32">
        <v>4584641.24</v>
      </c>
      <c r="D91" s="32">
        <v>4137630.52</v>
      </c>
      <c r="E91" s="32">
        <v>2420609.2799999998</v>
      </c>
      <c r="F91" s="33">
        <f t="shared" si="3"/>
        <v>11142881.039999999</v>
      </c>
      <c r="G91" s="34">
        <v>15080795.59</v>
      </c>
      <c r="H91" s="34">
        <f t="shared" si="4"/>
        <v>135.34018299095118</v>
      </c>
      <c r="I91" s="35">
        <v>13263691.98</v>
      </c>
      <c r="J91" s="23">
        <f t="shared" si="5"/>
        <v>113.69983269168166</v>
      </c>
      <c r="K91" s="2">
        <f>F93+F95+F97</f>
        <v>11142881.039999999</v>
      </c>
      <c r="L91" s="2">
        <f>G93+G95+G97</f>
        <v>15080795.589999998</v>
      </c>
      <c r="M91" s="2">
        <f>H93+H95+H97</f>
        <v>343.42029419424756</v>
      </c>
      <c r="N91" s="2">
        <f>I93+I95+I97</f>
        <v>13263691.98</v>
      </c>
    </row>
    <row r="92" spans="1:14" ht="132" outlineLevel="2" x14ac:dyDescent="0.25">
      <c r="A92" s="30" t="s">
        <v>166</v>
      </c>
      <c r="B92" s="36" t="s">
        <v>167</v>
      </c>
      <c r="C92" s="32">
        <v>4523710</v>
      </c>
      <c r="D92" s="32">
        <v>4106005.54</v>
      </c>
      <c r="E92" s="32">
        <v>2388984.2999999998</v>
      </c>
      <c r="F92" s="33">
        <f t="shared" si="3"/>
        <v>11018699.84</v>
      </c>
      <c r="G92" s="34">
        <v>14984921.65</v>
      </c>
      <c r="H92" s="34">
        <f t="shared" si="4"/>
        <v>135.9953703031446</v>
      </c>
      <c r="I92" s="35">
        <v>13095691.98</v>
      </c>
      <c r="J92" s="23">
        <f t="shared" si="5"/>
        <v>114.42634473142212</v>
      </c>
    </row>
    <row r="93" spans="1:14" ht="105.6" outlineLevel="3" x14ac:dyDescent="0.25">
      <c r="A93" s="30" t="s">
        <v>168</v>
      </c>
      <c r="B93" s="31" t="s">
        <v>169</v>
      </c>
      <c r="C93" s="32">
        <v>920984.58</v>
      </c>
      <c r="D93" s="32">
        <v>941195.01</v>
      </c>
      <c r="E93" s="32">
        <v>1040861.07</v>
      </c>
      <c r="F93" s="33">
        <f t="shared" si="3"/>
        <v>2903040.6599999997</v>
      </c>
      <c r="G93" s="34">
        <v>3686966.87</v>
      </c>
      <c r="H93" s="34">
        <f t="shared" si="4"/>
        <v>127.0036248820573</v>
      </c>
      <c r="I93" s="35">
        <v>4095691.98</v>
      </c>
      <c r="J93" s="23">
        <f t="shared" si="5"/>
        <v>90.020609167000885</v>
      </c>
    </row>
    <row r="94" spans="1:14" ht="132" outlineLevel="7" x14ac:dyDescent="0.25">
      <c r="A94" s="8" t="s">
        <v>170</v>
      </c>
      <c r="B94" s="11" t="s">
        <v>171</v>
      </c>
      <c r="C94" s="10">
        <v>920984.58</v>
      </c>
      <c r="D94" s="10">
        <v>941195.01</v>
      </c>
      <c r="E94" s="10">
        <v>1040861.07</v>
      </c>
      <c r="F94" s="33">
        <f t="shared" si="3"/>
        <v>2903040.6599999997</v>
      </c>
      <c r="G94" s="17">
        <v>3686966.87</v>
      </c>
      <c r="H94" s="34">
        <f t="shared" si="4"/>
        <v>127.0036248820573</v>
      </c>
      <c r="I94" s="18">
        <v>4095691.98</v>
      </c>
      <c r="J94" s="23">
        <f t="shared" si="5"/>
        <v>90.020609167000885</v>
      </c>
    </row>
    <row r="95" spans="1:14" ht="66" outlineLevel="3" x14ac:dyDescent="0.25">
      <c r="A95" s="30" t="s">
        <v>172</v>
      </c>
      <c r="B95" s="31" t="s">
        <v>173</v>
      </c>
      <c r="C95" s="32">
        <v>3602725.42</v>
      </c>
      <c r="D95" s="32">
        <v>3164810.53</v>
      </c>
      <c r="E95" s="32">
        <v>1348123.23</v>
      </c>
      <c r="F95" s="33">
        <f t="shared" ref="F95:F141" si="6">C95+D95+E95</f>
        <v>8115659.1799999997</v>
      </c>
      <c r="G95" s="34">
        <v>11297954.779999999</v>
      </c>
      <c r="H95" s="34">
        <f t="shared" si="4"/>
        <v>139.21179450022197</v>
      </c>
      <c r="I95" s="35">
        <v>9000000</v>
      </c>
      <c r="J95" s="23">
        <f t="shared" si="5"/>
        <v>125.5328308888889</v>
      </c>
    </row>
    <row r="96" spans="1:14" ht="52.8" outlineLevel="7" x14ac:dyDescent="0.25">
      <c r="A96" s="8" t="s">
        <v>174</v>
      </c>
      <c r="B96" s="9" t="s">
        <v>175</v>
      </c>
      <c r="C96" s="10">
        <v>3602725.42</v>
      </c>
      <c r="D96" s="10">
        <v>3164810.53</v>
      </c>
      <c r="E96" s="10">
        <v>1348123.23</v>
      </c>
      <c r="F96" s="33">
        <f t="shared" si="6"/>
        <v>8115659.1799999997</v>
      </c>
      <c r="G96" s="17">
        <v>11297954.779999999</v>
      </c>
      <c r="H96" s="34">
        <f t="shared" ref="H96:H142" si="7">G96/F96*100</f>
        <v>139.21179450022197</v>
      </c>
      <c r="I96" s="18">
        <v>9000000</v>
      </c>
      <c r="J96" s="23">
        <f t="shared" ref="J96:J142" si="8">G96/I96*100</f>
        <v>125.5328308888889</v>
      </c>
    </row>
    <row r="97" spans="1:14" ht="118.8" outlineLevel="2" x14ac:dyDescent="0.25">
      <c r="A97" s="30" t="s">
        <v>176</v>
      </c>
      <c r="B97" s="36" t="s">
        <v>177</v>
      </c>
      <c r="C97" s="32">
        <v>60931.24</v>
      </c>
      <c r="D97" s="32">
        <v>31624.98</v>
      </c>
      <c r="E97" s="32">
        <v>31624.98</v>
      </c>
      <c r="F97" s="33">
        <f t="shared" si="6"/>
        <v>124181.2</v>
      </c>
      <c r="G97" s="34">
        <v>95873.94</v>
      </c>
      <c r="H97" s="34">
        <f t="shared" si="7"/>
        <v>77.20487481196831</v>
      </c>
      <c r="I97" s="35">
        <v>168000</v>
      </c>
      <c r="J97" s="23">
        <f t="shared" si="8"/>
        <v>57.067821428571428</v>
      </c>
    </row>
    <row r="98" spans="1:14" ht="132" outlineLevel="3" x14ac:dyDescent="0.25">
      <c r="A98" s="30" t="s">
        <v>178</v>
      </c>
      <c r="B98" s="36" t="s">
        <v>179</v>
      </c>
      <c r="C98" s="32">
        <v>60931.24</v>
      </c>
      <c r="D98" s="32">
        <v>31624.98</v>
      </c>
      <c r="E98" s="32">
        <v>31624.98</v>
      </c>
      <c r="F98" s="33">
        <f t="shared" si="6"/>
        <v>124181.2</v>
      </c>
      <c r="G98" s="34">
        <v>95873.94</v>
      </c>
      <c r="H98" s="34">
        <f t="shared" si="7"/>
        <v>77.20487481196831</v>
      </c>
      <c r="I98" s="35">
        <v>168000</v>
      </c>
      <c r="J98" s="23">
        <f t="shared" si="8"/>
        <v>57.067821428571428</v>
      </c>
    </row>
    <row r="99" spans="1:14" ht="118.8" outlineLevel="7" x14ac:dyDescent="0.25">
      <c r="A99" s="8" t="s">
        <v>180</v>
      </c>
      <c r="B99" s="9" t="s">
        <v>181</v>
      </c>
      <c r="C99" s="10">
        <v>60931.24</v>
      </c>
      <c r="D99" s="10">
        <v>31624.98</v>
      </c>
      <c r="E99" s="10">
        <v>31624.98</v>
      </c>
      <c r="F99" s="33">
        <f t="shared" si="6"/>
        <v>124181.2</v>
      </c>
      <c r="G99" s="17">
        <v>95873.94</v>
      </c>
      <c r="H99" s="34">
        <f t="shared" si="7"/>
        <v>77.20487481196831</v>
      </c>
      <c r="I99" s="18">
        <v>168000</v>
      </c>
      <c r="J99" s="23">
        <f t="shared" si="8"/>
        <v>57.067821428571428</v>
      </c>
    </row>
    <row r="100" spans="1:14" ht="26.4" outlineLevel="1" x14ac:dyDescent="0.25">
      <c r="A100" s="30" t="s">
        <v>182</v>
      </c>
      <c r="B100" s="31" t="s">
        <v>183</v>
      </c>
      <c r="C100" s="32">
        <v>349999.98</v>
      </c>
      <c r="D100" s="32">
        <v>349999.98</v>
      </c>
      <c r="E100" s="32">
        <v>349999.98</v>
      </c>
      <c r="F100" s="33">
        <f t="shared" si="6"/>
        <v>1049999.94</v>
      </c>
      <c r="G100" s="34">
        <v>884744.16</v>
      </c>
      <c r="H100" s="34">
        <f t="shared" si="7"/>
        <v>84.261353386363055</v>
      </c>
      <c r="I100" s="35">
        <v>1400000</v>
      </c>
      <c r="J100" s="23">
        <f t="shared" si="8"/>
        <v>63.196011428571431</v>
      </c>
      <c r="K100" s="2">
        <f>F103+F104+F107</f>
        <v>1049999.94</v>
      </c>
      <c r="L100" s="2">
        <f>G103+G104+G107</f>
        <v>884744.16</v>
      </c>
      <c r="M100" s="2">
        <f>H103+H104+H107</f>
        <v>320.0299217463658</v>
      </c>
      <c r="N100" s="2">
        <f>I103+I104+I107</f>
        <v>1400000</v>
      </c>
    </row>
    <row r="101" spans="1:14" ht="26.4" outlineLevel="2" x14ac:dyDescent="0.25">
      <c r="A101" s="30" t="s">
        <v>184</v>
      </c>
      <c r="B101" s="31" t="s">
        <v>185</v>
      </c>
      <c r="C101" s="32">
        <v>349999.98</v>
      </c>
      <c r="D101" s="32">
        <v>349999.98</v>
      </c>
      <c r="E101" s="32">
        <v>349999.98</v>
      </c>
      <c r="F101" s="33">
        <f t="shared" si="6"/>
        <v>1049999.94</v>
      </c>
      <c r="G101" s="34">
        <v>884744.16</v>
      </c>
      <c r="H101" s="34">
        <f t="shared" si="7"/>
        <v>84.261353386363055</v>
      </c>
      <c r="I101" s="35">
        <v>1400000</v>
      </c>
      <c r="J101" s="23">
        <f t="shared" si="8"/>
        <v>63.196011428571431</v>
      </c>
    </row>
    <row r="102" spans="1:14" ht="39.6" outlineLevel="3" x14ac:dyDescent="0.25">
      <c r="A102" s="30" t="s">
        <v>186</v>
      </c>
      <c r="B102" s="31" t="s">
        <v>187</v>
      </c>
      <c r="C102" s="32">
        <v>92050.11</v>
      </c>
      <c r="D102" s="32">
        <v>92050.11</v>
      </c>
      <c r="E102" s="32">
        <v>92050.11</v>
      </c>
      <c r="F102" s="33">
        <f t="shared" si="6"/>
        <v>276150.33</v>
      </c>
      <c r="G102" s="34">
        <v>889258.49</v>
      </c>
      <c r="H102" s="34">
        <f t="shared" si="7"/>
        <v>322.01970933730189</v>
      </c>
      <c r="I102" s="35">
        <v>368200.51</v>
      </c>
      <c r="J102" s="23">
        <f t="shared" si="8"/>
        <v>241.51473608768222</v>
      </c>
    </row>
    <row r="103" spans="1:14" ht="105.6" outlineLevel="7" x14ac:dyDescent="0.25">
      <c r="A103" s="8" t="s">
        <v>188</v>
      </c>
      <c r="B103" s="9" t="s">
        <v>189</v>
      </c>
      <c r="C103" s="10">
        <v>92050.11</v>
      </c>
      <c r="D103" s="10">
        <v>92050.11</v>
      </c>
      <c r="E103" s="10">
        <v>92050.11</v>
      </c>
      <c r="F103" s="33">
        <f t="shared" si="6"/>
        <v>276150.33</v>
      </c>
      <c r="G103" s="17">
        <v>889258.49</v>
      </c>
      <c r="H103" s="34">
        <f t="shared" si="7"/>
        <v>322.01970933730189</v>
      </c>
      <c r="I103" s="18">
        <v>368200.51</v>
      </c>
      <c r="J103" s="23">
        <f t="shared" si="8"/>
        <v>241.51473608768222</v>
      </c>
    </row>
    <row r="104" spans="1:14" ht="26.4" outlineLevel="7" x14ac:dyDescent="0.25">
      <c r="A104" s="8" t="s">
        <v>190</v>
      </c>
      <c r="B104" s="9" t="s">
        <v>191</v>
      </c>
      <c r="C104" s="10">
        <v>182324.88</v>
      </c>
      <c r="D104" s="10">
        <v>182324.88</v>
      </c>
      <c r="E104" s="10">
        <v>182324.88</v>
      </c>
      <c r="F104" s="33">
        <f t="shared" si="6"/>
        <v>546974.64</v>
      </c>
      <c r="G104" s="17">
        <v>0</v>
      </c>
      <c r="H104" s="34">
        <f t="shared" si="7"/>
        <v>0</v>
      </c>
      <c r="I104" s="18">
        <v>729299.49</v>
      </c>
      <c r="J104" s="23">
        <f t="shared" si="8"/>
        <v>0</v>
      </c>
    </row>
    <row r="105" spans="1:14" ht="26.4" outlineLevel="3" x14ac:dyDescent="0.25">
      <c r="A105" s="30" t="s">
        <v>192</v>
      </c>
      <c r="B105" s="31" t="s">
        <v>193</v>
      </c>
      <c r="C105" s="32">
        <v>75624.990000000005</v>
      </c>
      <c r="D105" s="32">
        <v>75624.990000000005</v>
      </c>
      <c r="E105" s="32">
        <v>75624.990000000005</v>
      </c>
      <c r="F105" s="33">
        <f t="shared" si="6"/>
        <v>226874.97000000003</v>
      </c>
      <c r="G105" s="34">
        <v>-4514.33</v>
      </c>
      <c r="H105" s="34">
        <f t="shared" si="7"/>
        <v>-1.9897875909360998</v>
      </c>
      <c r="I105" s="35">
        <v>302500</v>
      </c>
      <c r="J105" s="23">
        <f t="shared" si="8"/>
        <v>-1.4923404958677686</v>
      </c>
    </row>
    <row r="106" spans="1:14" ht="26.4" outlineLevel="4" x14ac:dyDescent="0.25">
      <c r="A106" s="30" t="s">
        <v>194</v>
      </c>
      <c r="B106" s="31" t="s">
        <v>195</v>
      </c>
      <c r="C106" s="32">
        <v>75624.990000000005</v>
      </c>
      <c r="D106" s="32">
        <v>75624.990000000005</v>
      </c>
      <c r="E106" s="32">
        <v>75624.990000000005</v>
      </c>
      <c r="F106" s="33">
        <f t="shared" si="6"/>
        <v>226874.97000000003</v>
      </c>
      <c r="G106" s="34">
        <v>-4514.33</v>
      </c>
      <c r="H106" s="34">
        <f t="shared" si="7"/>
        <v>-1.9897875909360998</v>
      </c>
      <c r="I106" s="35">
        <v>302500</v>
      </c>
      <c r="J106" s="23">
        <f t="shared" si="8"/>
        <v>-1.4923404958677686</v>
      </c>
    </row>
    <row r="107" spans="1:14" ht="79.2" outlineLevel="7" x14ac:dyDescent="0.25">
      <c r="A107" s="8" t="s">
        <v>196</v>
      </c>
      <c r="B107" s="9" t="s">
        <v>197</v>
      </c>
      <c r="C107" s="10">
        <v>75624.990000000005</v>
      </c>
      <c r="D107" s="10">
        <v>75624.990000000005</v>
      </c>
      <c r="E107" s="10">
        <v>75624.990000000005</v>
      </c>
      <c r="F107" s="33">
        <f t="shared" si="6"/>
        <v>226874.97000000003</v>
      </c>
      <c r="G107" s="17">
        <v>-4514.33</v>
      </c>
      <c r="H107" s="34">
        <f t="shared" si="7"/>
        <v>-1.9897875909360998</v>
      </c>
      <c r="I107" s="18">
        <v>302500</v>
      </c>
      <c r="J107" s="23">
        <f t="shared" si="8"/>
        <v>-1.4923404958677686</v>
      </c>
    </row>
    <row r="108" spans="1:14" ht="52.8" outlineLevel="1" x14ac:dyDescent="0.25">
      <c r="A108" s="30" t="s">
        <v>198</v>
      </c>
      <c r="B108" s="31" t="s">
        <v>199</v>
      </c>
      <c r="C108" s="32">
        <v>3388453.82</v>
      </c>
      <c r="D108" s="32">
        <v>3184249.27</v>
      </c>
      <c r="E108" s="32">
        <v>3090160.18</v>
      </c>
      <c r="F108" s="33">
        <f t="shared" si="6"/>
        <v>9662863.2699999996</v>
      </c>
      <c r="G108" s="34">
        <v>8370692.7599999998</v>
      </c>
      <c r="H108" s="34">
        <f t="shared" si="7"/>
        <v>86.627457370614337</v>
      </c>
      <c r="I108" s="35">
        <v>12985201.060000001</v>
      </c>
      <c r="J108" s="23">
        <f t="shared" si="8"/>
        <v>64.463328071101884</v>
      </c>
      <c r="K108" s="2">
        <f>F111+F114+F116</f>
        <v>9662863.2699999996</v>
      </c>
      <c r="L108" s="2">
        <f>G111+G114+G116</f>
        <v>8370692.7599999998</v>
      </c>
      <c r="M108" s="2">
        <f>H111+H114+H116</f>
        <v>308.33767804422251</v>
      </c>
      <c r="N108" s="2">
        <f>I111+I114+I116</f>
        <v>12985201.060000001</v>
      </c>
    </row>
    <row r="109" spans="1:14" ht="26.4" outlineLevel="2" x14ac:dyDescent="0.25">
      <c r="A109" s="30" t="s">
        <v>200</v>
      </c>
      <c r="B109" s="31" t="s">
        <v>201</v>
      </c>
      <c r="C109" s="32">
        <v>3370747.43</v>
      </c>
      <c r="D109" s="32">
        <v>3163943.82</v>
      </c>
      <c r="E109" s="32">
        <v>2669947.1800000002</v>
      </c>
      <c r="F109" s="33">
        <f t="shared" si="6"/>
        <v>9204638.4299999997</v>
      </c>
      <c r="G109" s="34">
        <v>7900513.0199999996</v>
      </c>
      <c r="H109" s="34">
        <f t="shared" si="7"/>
        <v>85.831867053576374</v>
      </c>
      <c r="I109" s="35">
        <v>12509269.800000001</v>
      </c>
      <c r="J109" s="23">
        <f t="shared" si="8"/>
        <v>63.157267740759728</v>
      </c>
    </row>
    <row r="110" spans="1:14" ht="26.4" outlineLevel="3" x14ac:dyDescent="0.25">
      <c r="A110" s="30" t="s">
        <v>202</v>
      </c>
      <c r="B110" s="31" t="s">
        <v>203</v>
      </c>
      <c r="C110" s="32">
        <v>3370747.43</v>
      </c>
      <c r="D110" s="32">
        <v>3163943.82</v>
      </c>
      <c r="E110" s="32">
        <v>2669947.1800000002</v>
      </c>
      <c r="F110" s="33">
        <f t="shared" si="6"/>
        <v>9204638.4299999997</v>
      </c>
      <c r="G110" s="34">
        <v>7900513.0199999996</v>
      </c>
      <c r="H110" s="34">
        <f t="shared" si="7"/>
        <v>85.831867053576374</v>
      </c>
      <c r="I110" s="35">
        <v>12509269.800000001</v>
      </c>
      <c r="J110" s="23">
        <f t="shared" si="8"/>
        <v>63.157267740759728</v>
      </c>
    </row>
    <row r="111" spans="1:14" ht="39.6" outlineLevel="7" x14ac:dyDescent="0.25">
      <c r="A111" s="8" t="s">
        <v>204</v>
      </c>
      <c r="B111" s="9" t="s">
        <v>205</v>
      </c>
      <c r="C111" s="10">
        <v>3370747.43</v>
      </c>
      <c r="D111" s="10">
        <v>3163943.82</v>
      </c>
      <c r="E111" s="10">
        <v>2669947.1800000002</v>
      </c>
      <c r="F111" s="33">
        <f t="shared" si="6"/>
        <v>9204638.4299999997</v>
      </c>
      <c r="G111" s="17">
        <v>7900513.0199999996</v>
      </c>
      <c r="H111" s="34">
        <f t="shared" si="7"/>
        <v>85.831867053576374</v>
      </c>
      <c r="I111" s="18">
        <v>12509269.800000001</v>
      </c>
      <c r="J111" s="23">
        <f t="shared" si="8"/>
        <v>63.157267740759728</v>
      </c>
    </row>
    <row r="112" spans="1:14" ht="26.4" outlineLevel="2" x14ac:dyDescent="0.25">
      <c r="A112" s="30" t="s">
        <v>206</v>
      </c>
      <c r="B112" s="31" t="s">
        <v>207</v>
      </c>
      <c r="C112" s="32">
        <v>17706.39</v>
      </c>
      <c r="D112" s="32">
        <v>20305.45</v>
      </c>
      <c r="E112" s="32">
        <v>420213</v>
      </c>
      <c r="F112" s="33">
        <f t="shared" si="6"/>
        <v>458224.83999999997</v>
      </c>
      <c r="G112" s="34">
        <v>470179.74</v>
      </c>
      <c r="H112" s="34">
        <f t="shared" si="7"/>
        <v>102.60895939207487</v>
      </c>
      <c r="I112" s="35">
        <v>475931.26</v>
      </c>
      <c r="J112" s="23">
        <f t="shared" si="8"/>
        <v>98.791522960689733</v>
      </c>
    </row>
    <row r="113" spans="1:14" ht="39.6" outlineLevel="3" x14ac:dyDescent="0.25">
      <c r="A113" s="30" t="s">
        <v>208</v>
      </c>
      <c r="B113" s="31" t="s">
        <v>209</v>
      </c>
      <c r="C113" s="32">
        <v>17706.39</v>
      </c>
      <c r="D113" s="32">
        <v>17706.39</v>
      </c>
      <c r="E113" s="32">
        <v>17706.39</v>
      </c>
      <c r="F113" s="33">
        <f t="shared" si="6"/>
        <v>53119.17</v>
      </c>
      <c r="G113" s="34">
        <v>65074.07</v>
      </c>
      <c r="H113" s="34">
        <f t="shared" si="7"/>
        <v>122.50581099064613</v>
      </c>
      <c r="I113" s="35">
        <v>70825.59</v>
      </c>
      <c r="J113" s="23">
        <f t="shared" si="8"/>
        <v>91.879319325119639</v>
      </c>
    </row>
    <row r="114" spans="1:14" ht="52.8" outlineLevel="7" x14ac:dyDescent="0.25">
      <c r="A114" s="8" t="s">
        <v>210</v>
      </c>
      <c r="B114" s="9" t="s">
        <v>211</v>
      </c>
      <c r="C114" s="10">
        <v>17706.39</v>
      </c>
      <c r="D114" s="10">
        <v>17706.39</v>
      </c>
      <c r="E114" s="10">
        <v>17706.39</v>
      </c>
      <c r="F114" s="33">
        <f t="shared" si="6"/>
        <v>53119.17</v>
      </c>
      <c r="G114" s="17">
        <v>65074.07</v>
      </c>
      <c r="H114" s="34">
        <f t="shared" si="7"/>
        <v>122.50581099064613</v>
      </c>
      <c r="I114" s="18">
        <v>70825.59</v>
      </c>
      <c r="J114" s="23">
        <f t="shared" si="8"/>
        <v>91.879319325119639</v>
      </c>
    </row>
    <row r="115" spans="1:14" ht="26.4" outlineLevel="3" x14ac:dyDescent="0.25">
      <c r="A115" s="30" t="s">
        <v>212</v>
      </c>
      <c r="B115" s="31" t="s">
        <v>213</v>
      </c>
      <c r="C115" s="32">
        <v>0</v>
      </c>
      <c r="D115" s="32">
        <v>2599.06</v>
      </c>
      <c r="E115" s="32">
        <v>402506.61</v>
      </c>
      <c r="F115" s="33">
        <f t="shared" si="6"/>
        <v>405105.67</v>
      </c>
      <c r="G115" s="34">
        <v>405105.67</v>
      </c>
      <c r="H115" s="34">
        <f t="shared" si="7"/>
        <v>100</v>
      </c>
      <c r="I115" s="35">
        <v>405105.67</v>
      </c>
      <c r="J115" s="23">
        <f t="shared" si="8"/>
        <v>100</v>
      </c>
    </row>
    <row r="116" spans="1:14" ht="26.4" outlineLevel="7" x14ac:dyDescent="0.25">
      <c r="A116" s="8" t="s">
        <v>214</v>
      </c>
      <c r="B116" s="9" t="s">
        <v>215</v>
      </c>
      <c r="C116" s="10">
        <v>0</v>
      </c>
      <c r="D116" s="10">
        <v>2599.06</v>
      </c>
      <c r="E116" s="10">
        <v>402506.61</v>
      </c>
      <c r="F116" s="33">
        <f t="shared" si="6"/>
        <v>405105.67</v>
      </c>
      <c r="G116" s="17">
        <v>405105.67</v>
      </c>
      <c r="H116" s="34">
        <f t="shared" si="7"/>
        <v>100</v>
      </c>
      <c r="I116" s="18">
        <v>405105.67</v>
      </c>
      <c r="J116" s="23">
        <f t="shared" si="8"/>
        <v>100</v>
      </c>
    </row>
    <row r="117" spans="1:14" ht="39.6" outlineLevel="1" x14ac:dyDescent="0.25">
      <c r="A117" s="30" t="s">
        <v>216</v>
      </c>
      <c r="B117" s="31" t="s">
        <v>217</v>
      </c>
      <c r="C117" s="32">
        <v>568795.01</v>
      </c>
      <c r="D117" s="32">
        <v>525483.79</v>
      </c>
      <c r="E117" s="32">
        <v>134037.09</v>
      </c>
      <c r="F117" s="33">
        <f t="shared" si="6"/>
        <v>1228315.8900000001</v>
      </c>
      <c r="G117" s="34">
        <v>1414374.27</v>
      </c>
      <c r="H117" s="34">
        <f t="shared" si="7"/>
        <v>115.14743735831668</v>
      </c>
      <c r="I117" s="35">
        <v>1355000</v>
      </c>
      <c r="J117" s="23">
        <f t="shared" si="8"/>
        <v>104.38186494464945</v>
      </c>
      <c r="K117" s="2">
        <f>F118+F121</f>
        <v>1228315.8900000001</v>
      </c>
      <c r="L117" s="2">
        <f>G118+G121</f>
        <v>1414374.27</v>
      </c>
      <c r="M117" s="2">
        <f>H118+H121</f>
        <v>227.31773245335788</v>
      </c>
      <c r="N117" s="2">
        <f>I118+I121</f>
        <v>1355000</v>
      </c>
    </row>
    <row r="118" spans="1:14" ht="118.8" outlineLevel="2" x14ac:dyDescent="0.25">
      <c r="A118" s="30" t="s">
        <v>218</v>
      </c>
      <c r="B118" s="36" t="s">
        <v>219</v>
      </c>
      <c r="C118" s="32">
        <v>481795.01</v>
      </c>
      <c r="D118" s="32">
        <v>438483.79</v>
      </c>
      <c r="E118" s="32">
        <v>47037.09</v>
      </c>
      <c r="F118" s="33">
        <f t="shared" si="6"/>
        <v>967315.89</v>
      </c>
      <c r="G118" s="34">
        <v>1124481.1200000001</v>
      </c>
      <c r="H118" s="34">
        <f t="shared" si="7"/>
        <v>116.24756003956476</v>
      </c>
      <c r="I118" s="35">
        <v>1005000</v>
      </c>
      <c r="J118" s="23">
        <f t="shared" si="8"/>
        <v>111.88866865671643</v>
      </c>
    </row>
    <row r="119" spans="1:14" ht="145.19999999999999" outlineLevel="3" x14ac:dyDescent="0.25">
      <c r="A119" s="30" t="s">
        <v>220</v>
      </c>
      <c r="B119" s="36" t="s">
        <v>221</v>
      </c>
      <c r="C119" s="32">
        <v>481795.01</v>
      </c>
      <c r="D119" s="32">
        <v>438483.79</v>
      </c>
      <c r="E119" s="32">
        <v>47037.09</v>
      </c>
      <c r="F119" s="33">
        <f t="shared" si="6"/>
        <v>967315.89</v>
      </c>
      <c r="G119" s="34">
        <v>1124481.1200000001</v>
      </c>
      <c r="H119" s="34">
        <f t="shared" si="7"/>
        <v>116.24756003956476</v>
      </c>
      <c r="I119" s="35">
        <v>1005000</v>
      </c>
      <c r="J119" s="23">
        <f t="shared" si="8"/>
        <v>111.88866865671643</v>
      </c>
    </row>
    <row r="120" spans="1:14" ht="145.19999999999999" outlineLevel="7" x14ac:dyDescent="0.25">
      <c r="A120" s="8" t="s">
        <v>222</v>
      </c>
      <c r="B120" s="11" t="s">
        <v>223</v>
      </c>
      <c r="C120" s="10">
        <v>481795.01</v>
      </c>
      <c r="D120" s="10">
        <v>438483.79</v>
      </c>
      <c r="E120" s="10">
        <v>47037.09</v>
      </c>
      <c r="F120" s="33">
        <f t="shared" si="6"/>
        <v>967315.89</v>
      </c>
      <c r="G120" s="17">
        <v>1124481.1200000001</v>
      </c>
      <c r="H120" s="34">
        <f t="shared" si="7"/>
        <v>116.24756003956476</v>
      </c>
      <c r="I120" s="18">
        <v>1005000</v>
      </c>
      <c r="J120" s="23">
        <f t="shared" si="8"/>
        <v>111.88866865671643</v>
      </c>
    </row>
    <row r="121" spans="1:14" ht="52.8" outlineLevel="2" x14ac:dyDescent="0.25">
      <c r="A121" s="30" t="s">
        <v>224</v>
      </c>
      <c r="B121" s="31" t="s">
        <v>225</v>
      </c>
      <c r="C121" s="32">
        <v>87000</v>
      </c>
      <c r="D121" s="32">
        <v>87000</v>
      </c>
      <c r="E121" s="32">
        <v>87000</v>
      </c>
      <c r="F121" s="33">
        <f t="shared" si="6"/>
        <v>261000</v>
      </c>
      <c r="G121" s="34">
        <v>289893.15000000002</v>
      </c>
      <c r="H121" s="34">
        <f t="shared" si="7"/>
        <v>111.07017241379312</v>
      </c>
      <c r="I121" s="35">
        <v>350000</v>
      </c>
      <c r="J121" s="23">
        <f t="shared" si="8"/>
        <v>82.8266142857143</v>
      </c>
    </row>
    <row r="122" spans="1:14" ht="52.8" outlineLevel="3" x14ac:dyDescent="0.25">
      <c r="A122" s="30" t="s">
        <v>226</v>
      </c>
      <c r="B122" s="31" t="s">
        <v>227</v>
      </c>
      <c r="C122" s="32">
        <v>87000</v>
      </c>
      <c r="D122" s="32">
        <v>87000</v>
      </c>
      <c r="E122" s="32">
        <v>87000</v>
      </c>
      <c r="F122" s="33">
        <f t="shared" si="6"/>
        <v>261000</v>
      </c>
      <c r="G122" s="34">
        <v>289893.15000000002</v>
      </c>
      <c r="H122" s="34">
        <f t="shared" si="7"/>
        <v>111.07017241379312</v>
      </c>
      <c r="I122" s="35">
        <v>350000</v>
      </c>
      <c r="J122" s="23">
        <f t="shared" si="8"/>
        <v>82.8266142857143</v>
      </c>
    </row>
    <row r="123" spans="1:14" ht="79.2" outlineLevel="7" x14ac:dyDescent="0.25">
      <c r="A123" s="8" t="s">
        <v>228</v>
      </c>
      <c r="B123" s="9" t="s">
        <v>229</v>
      </c>
      <c r="C123" s="10">
        <v>87000</v>
      </c>
      <c r="D123" s="10">
        <v>87000</v>
      </c>
      <c r="E123" s="10">
        <v>87000</v>
      </c>
      <c r="F123" s="33">
        <f t="shared" si="6"/>
        <v>261000</v>
      </c>
      <c r="G123" s="17">
        <v>289893.15000000002</v>
      </c>
      <c r="H123" s="34">
        <f t="shared" si="7"/>
        <v>111.07017241379312</v>
      </c>
      <c r="I123" s="18">
        <v>350000</v>
      </c>
      <c r="J123" s="23">
        <f t="shared" si="8"/>
        <v>82.8266142857143</v>
      </c>
    </row>
    <row r="124" spans="1:14" ht="26.4" outlineLevel="1" x14ac:dyDescent="0.25">
      <c r="A124" s="30" t="s">
        <v>230</v>
      </c>
      <c r="B124" s="31" t="s">
        <v>231</v>
      </c>
      <c r="C124" s="32">
        <v>176921.8</v>
      </c>
      <c r="D124" s="32">
        <v>305204.69</v>
      </c>
      <c r="E124" s="32">
        <v>224990.8</v>
      </c>
      <c r="F124" s="33">
        <f t="shared" si="6"/>
        <v>707117.29</v>
      </c>
      <c r="G124" s="34">
        <v>1314523.21</v>
      </c>
      <c r="H124" s="34">
        <f t="shared" si="7"/>
        <v>185.8988923888426</v>
      </c>
      <c r="I124" s="35">
        <v>877156.32</v>
      </c>
      <c r="J124" s="23">
        <f t="shared" si="8"/>
        <v>149.8619094484778</v>
      </c>
    </row>
    <row r="125" spans="1:14" ht="39.6" outlineLevel="2" x14ac:dyDescent="0.25">
      <c r="A125" s="30" t="s">
        <v>232</v>
      </c>
      <c r="B125" s="31" t="s">
        <v>233</v>
      </c>
      <c r="C125" s="32">
        <v>1248.75</v>
      </c>
      <c r="D125" s="32">
        <v>888.27</v>
      </c>
      <c r="E125" s="32">
        <v>1309.17</v>
      </c>
      <c r="F125" s="33">
        <f t="shared" si="6"/>
        <v>3446.19</v>
      </c>
      <c r="G125" s="34">
        <v>2443.08</v>
      </c>
      <c r="H125" s="34">
        <f t="shared" si="7"/>
        <v>70.892202693409246</v>
      </c>
      <c r="I125" s="35">
        <v>4700.54</v>
      </c>
      <c r="J125" s="23">
        <f t="shared" si="8"/>
        <v>51.974453998902248</v>
      </c>
    </row>
    <row r="126" spans="1:14" ht="118.8" outlineLevel="3" x14ac:dyDescent="0.25">
      <c r="A126" s="30" t="s">
        <v>234</v>
      </c>
      <c r="B126" s="36" t="s">
        <v>235</v>
      </c>
      <c r="C126" s="32">
        <v>0</v>
      </c>
      <c r="D126" s="32">
        <v>0</v>
      </c>
      <c r="E126" s="32">
        <v>0</v>
      </c>
      <c r="F126" s="33">
        <f t="shared" si="6"/>
        <v>0</v>
      </c>
      <c r="G126" s="34">
        <v>-200</v>
      </c>
      <c r="H126" s="34">
        <v>0</v>
      </c>
      <c r="I126" s="35">
        <v>0</v>
      </c>
      <c r="J126" s="23">
        <v>0</v>
      </c>
    </row>
    <row r="127" spans="1:14" ht="118.8" outlineLevel="7" x14ac:dyDescent="0.25">
      <c r="A127" s="8" t="s">
        <v>236</v>
      </c>
      <c r="B127" s="11" t="s">
        <v>237</v>
      </c>
      <c r="C127" s="10">
        <v>0</v>
      </c>
      <c r="D127" s="10">
        <v>0</v>
      </c>
      <c r="E127" s="10">
        <v>0</v>
      </c>
      <c r="F127" s="33">
        <f t="shared" si="6"/>
        <v>0</v>
      </c>
      <c r="G127" s="17">
        <v>-200</v>
      </c>
      <c r="H127" s="34">
        <v>0</v>
      </c>
      <c r="I127" s="18">
        <v>0</v>
      </c>
      <c r="J127" s="23">
        <v>0</v>
      </c>
    </row>
    <row r="128" spans="1:14" ht="79.2" outlineLevel="3" x14ac:dyDescent="0.25">
      <c r="A128" s="30" t="s">
        <v>238</v>
      </c>
      <c r="B128" s="31" t="s">
        <v>239</v>
      </c>
      <c r="C128" s="32">
        <v>1248.75</v>
      </c>
      <c r="D128" s="32">
        <v>888.27</v>
      </c>
      <c r="E128" s="32">
        <v>1309.17</v>
      </c>
      <c r="F128" s="33">
        <f t="shared" si="6"/>
        <v>3446.19</v>
      </c>
      <c r="G128" s="34">
        <v>2643.08</v>
      </c>
      <c r="H128" s="34">
        <f t="shared" si="7"/>
        <v>76.695713236937024</v>
      </c>
      <c r="I128" s="35">
        <v>4700.54</v>
      </c>
      <c r="J128" s="23">
        <f t="shared" si="8"/>
        <v>56.229284294995892</v>
      </c>
    </row>
    <row r="129" spans="1:10" ht="145.19999999999999" outlineLevel="7" x14ac:dyDescent="0.25">
      <c r="A129" s="8" t="s">
        <v>240</v>
      </c>
      <c r="B129" s="11" t="s">
        <v>241</v>
      </c>
      <c r="C129" s="10">
        <v>1248.75</v>
      </c>
      <c r="D129" s="10">
        <v>888.27</v>
      </c>
      <c r="E129" s="10">
        <v>1309.17</v>
      </c>
      <c r="F129" s="33">
        <f t="shared" si="6"/>
        <v>3446.19</v>
      </c>
      <c r="G129" s="17">
        <v>2643.08</v>
      </c>
      <c r="H129" s="34">
        <f t="shared" si="7"/>
        <v>76.695713236937024</v>
      </c>
      <c r="I129" s="18">
        <v>4700.54</v>
      </c>
      <c r="J129" s="23">
        <f t="shared" si="8"/>
        <v>56.229284294995892</v>
      </c>
    </row>
    <row r="130" spans="1:10" ht="92.4" outlineLevel="2" x14ac:dyDescent="0.25">
      <c r="A130" s="30" t="s">
        <v>242</v>
      </c>
      <c r="B130" s="31" t="s">
        <v>243</v>
      </c>
      <c r="C130" s="32">
        <v>18415.98</v>
      </c>
      <c r="D130" s="32">
        <v>13500</v>
      </c>
      <c r="E130" s="32">
        <v>20000</v>
      </c>
      <c r="F130" s="33">
        <f t="shared" si="6"/>
        <v>51915.979999999996</v>
      </c>
      <c r="G130" s="34">
        <v>53000</v>
      </c>
      <c r="H130" s="34">
        <f t="shared" si="7"/>
        <v>102.08802761693028</v>
      </c>
      <c r="I130" s="35">
        <v>64099.199999999997</v>
      </c>
      <c r="J130" s="23">
        <f t="shared" si="8"/>
        <v>82.684339274125108</v>
      </c>
    </row>
    <row r="131" spans="1:10" ht="92.4" outlineLevel="3" x14ac:dyDescent="0.25">
      <c r="A131" s="30" t="s">
        <v>244</v>
      </c>
      <c r="B131" s="31" t="s">
        <v>245</v>
      </c>
      <c r="C131" s="32">
        <v>18415.98</v>
      </c>
      <c r="D131" s="32">
        <v>13500</v>
      </c>
      <c r="E131" s="32">
        <v>20000</v>
      </c>
      <c r="F131" s="33">
        <f t="shared" si="6"/>
        <v>51915.979999999996</v>
      </c>
      <c r="G131" s="34">
        <v>53000</v>
      </c>
      <c r="H131" s="34">
        <f t="shared" si="7"/>
        <v>102.08802761693028</v>
      </c>
      <c r="I131" s="35">
        <v>64099.199999999997</v>
      </c>
      <c r="J131" s="23">
        <f t="shared" si="8"/>
        <v>82.684339274125108</v>
      </c>
    </row>
    <row r="132" spans="1:10" ht="145.19999999999999" outlineLevel="7" x14ac:dyDescent="0.25">
      <c r="A132" s="8" t="s">
        <v>246</v>
      </c>
      <c r="B132" s="11" t="s">
        <v>247</v>
      </c>
      <c r="C132" s="10">
        <v>18415.98</v>
      </c>
      <c r="D132" s="10">
        <v>13500</v>
      </c>
      <c r="E132" s="10">
        <v>20000</v>
      </c>
      <c r="F132" s="33">
        <f t="shared" si="6"/>
        <v>51915.979999999996</v>
      </c>
      <c r="G132" s="17">
        <v>53000</v>
      </c>
      <c r="H132" s="34">
        <f t="shared" si="7"/>
        <v>102.08802761693028</v>
      </c>
      <c r="I132" s="18">
        <v>64099.199999999997</v>
      </c>
      <c r="J132" s="23">
        <f t="shared" si="8"/>
        <v>82.684339274125108</v>
      </c>
    </row>
    <row r="133" spans="1:10" ht="171.6" outlineLevel="2" x14ac:dyDescent="0.25">
      <c r="A133" s="30" t="s">
        <v>248</v>
      </c>
      <c r="B133" s="36" t="s">
        <v>249</v>
      </c>
      <c r="C133" s="32">
        <v>0</v>
      </c>
      <c r="D133" s="32">
        <v>20</v>
      </c>
      <c r="E133" s="32">
        <v>0</v>
      </c>
      <c r="F133" s="33">
        <f t="shared" si="6"/>
        <v>20</v>
      </c>
      <c r="G133" s="34">
        <v>0</v>
      </c>
      <c r="H133" s="34">
        <f t="shared" si="7"/>
        <v>0</v>
      </c>
      <c r="I133" s="35">
        <v>360</v>
      </c>
      <c r="J133" s="23">
        <f t="shared" si="8"/>
        <v>0</v>
      </c>
    </row>
    <row r="134" spans="1:10" ht="39.6" outlineLevel="7" x14ac:dyDescent="0.25">
      <c r="A134" s="8" t="s">
        <v>250</v>
      </c>
      <c r="B134" s="9" t="s">
        <v>251</v>
      </c>
      <c r="C134" s="10">
        <v>0</v>
      </c>
      <c r="D134" s="10">
        <v>20</v>
      </c>
      <c r="E134" s="10">
        <v>0</v>
      </c>
      <c r="F134" s="33">
        <f t="shared" si="6"/>
        <v>20</v>
      </c>
      <c r="G134" s="17">
        <v>0</v>
      </c>
      <c r="H134" s="34">
        <f t="shared" si="7"/>
        <v>0</v>
      </c>
      <c r="I134" s="18">
        <v>360</v>
      </c>
      <c r="J134" s="23">
        <f t="shared" si="8"/>
        <v>0</v>
      </c>
    </row>
    <row r="135" spans="1:10" ht="79.2" outlineLevel="2" x14ac:dyDescent="0.25">
      <c r="A135" s="30" t="s">
        <v>252</v>
      </c>
      <c r="B135" s="31" t="s">
        <v>253</v>
      </c>
      <c r="C135" s="32">
        <v>1000</v>
      </c>
      <c r="D135" s="32">
        <v>20500</v>
      </c>
      <c r="E135" s="32">
        <v>500</v>
      </c>
      <c r="F135" s="33">
        <f t="shared" si="6"/>
        <v>22000</v>
      </c>
      <c r="G135" s="34">
        <v>2255.86</v>
      </c>
      <c r="H135" s="34">
        <f t="shared" si="7"/>
        <v>10.253909090909092</v>
      </c>
      <c r="I135" s="35">
        <v>26400</v>
      </c>
      <c r="J135" s="23">
        <f t="shared" si="8"/>
        <v>8.5449242424242424</v>
      </c>
    </row>
    <row r="136" spans="1:10" ht="145.19999999999999" outlineLevel="7" x14ac:dyDescent="0.25">
      <c r="A136" s="8" t="s">
        <v>254</v>
      </c>
      <c r="B136" s="11" t="s">
        <v>255</v>
      </c>
      <c r="C136" s="10">
        <v>1000</v>
      </c>
      <c r="D136" s="10">
        <v>20500</v>
      </c>
      <c r="E136" s="10">
        <v>500</v>
      </c>
      <c r="F136" s="33">
        <f t="shared" si="6"/>
        <v>22000</v>
      </c>
      <c r="G136" s="17">
        <v>2255.86</v>
      </c>
      <c r="H136" s="34">
        <f t="shared" si="7"/>
        <v>10.253909090909092</v>
      </c>
      <c r="I136" s="18">
        <v>26400</v>
      </c>
      <c r="J136" s="23">
        <f t="shared" si="8"/>
        <v>8.5449242424242424</v>
      </c>
    </row>
    <row r="137" spans="1:10" ht="39.6" outlineLevel="2" x14ac:dyDescent="0.25">
      <c r="A137" s="30" t="s">
        <v>256</v>
      </c>
      <c r="B137" s="31" t="s">
        <v>257</v>
      </c>
      <c r="C137" s="32">
        <v>35250</v>
      </c>
      <c r="D137" s="32">
        <v>41000</v>
      </c>
      <c r="E137" s="32">
        <v>63966.64</v>
      </c>
      <c r="F137" s="33">
        <f t="shared" si="6"/>
        <v>140216.64000000001</v>
      </c>
      <c r="G137" s="34">
        <v>433343.54</v>
      </c>
      <c r="H137" s="34">
        <f t="shared" si="7"/>
        <v>309.05286277006775</v>
      </c>
      <c r="I137" s="35">
        <v>179699.97</v>
      </c>
      <c r="J137" s="23">
        <f t="shared" si="8"/>
        <v>241.14836524457962</v>
      </c>
    </row>
    <row r="138" spans="1:10" ht="39.6" outlineLevel="3" x14ac:dyDescent="0.25">
      <c r="A138" s="30" t="s">
        <v>258</v>
      </c>
      <c r="B138" s="31" t="s">
        <v>259</v>
      </c>
      <c r="C138" s="32">
        <v>35250</v>
      </c>
      <c r="D138" s="32">
        <v>41000</v>
      </c>
      <c r="E138" s="32">
        <v>63966.64</v>
      </c>
      <c r="F138" s="33">
        <f t="shared" si="6"/>
        <v>140216.64000000001</v>
      </c>
      <c r="G138" s="34">
        <v>433343.54</v>
      </c>
      <c r="H138" s="34">
        <f t="shared" si="7"/>
        <v>309.05286277006775</v>
      </c>
      <c r="I138" s="35">
        <v>179699.97</v>
      </c>
      <c r="J138" s="23">
        <f t="shared" si="8"/>
        <v>241.14836524457962</v>
      </c>
    </row>
    <row r="139" spans="1:10" ht="105.6" outlineLevel="7" x14ac:dyDescent="0.25">
      <c r="A139" s="8" t="s">
        <v>260</v>
      </c>
      <c r="B139" s="9" t="s">
        <v>261</v>
      </c>
      <c r="C139" s="10">
        <v>35250</v>
      </c>
      <c r="D139" s="10">
        <v>41000</v>
      </c>
      <c r="E139" s="10">
        <v>63966.64</v>
      </c>
      <c r="F139" s="33">
        <f t="shared" si="6"/>
        <v>140216.64000000001</v>
      </c>
      <c r="G139" s="17">
        <v>433343.54</v>
      </c>
      <c r="H139" s="34">
        <f t="shared" si="7"/>
        <v>309.05286277006775</v>
      </c>
      <c r="I139" s="18">
        <v>179699.97</v>
      </c>
      <c r="J139" s="23">
        <f t="shared" si="8"/>
        <v>241.14836524457962</v>
      </c>
    </row>
    <row r="140" spans="1:10" ht="66" outlineLevel="2" x14ac:dyDescent="0.25">
      <c r="A140" s="30" t="s">
        <v>262</v>
      </c>
      <c r="B140" s="31" t="s">
        <v>263</v>
      </c>
      <c r="C140" s="32">
        <v>0</v>
      </c>
      <c r="D140" s="32">
        <v>8347.2000000000007</v>
      </c>
      <c r="E140" s="32">
        <v>13002.18</v>
      </c>
      <c r="F140" s="33">
        <f t="shared" si="6"/>
        <v>21349.38</v>
      </c>
      <c r="G140" s="34">
        <v>0</v>
      </c>
      <c r="H140" s="34">
        <f t="shared" si="7"/>
        <v>0</v>
      </c>
      <c r="I140" s="35">
        <v>35289.72</v>
      </c>
      <c r="J140" s="23">
        <f t="shared" si="8"/>
        <v>0</v>
      </c>
    </row>
    <row r="141" spans="1:10" ht="79.2" outlineLevel="7" x14ac:dyDescent="0.25">
      <c r="A141" s="8" t="s">
        <v>264</v>
      </c>
      <c r="B141" s="9" t="s">
        <v>265</v>
      </c>
      <c r="C141" s="10">
        <v>0</v>
      </c>
      <c r="D141" s="10">
        <v>8347.2000000000007</v>
      </c>
      <c r="E141" s="10">
        <v>13002.18</v>
      </c>
      <c r="F141" s="33">
        <f t="shared" si="6"/>
        <v>21349.38</v>
      </c>
      <c r="G141" s="17">
        <v>0</v>
      </c>
      <c r="H141" s="34">
        <f t="shared" si="7"/>
        <v>0</v>
      </c>
      <c r="I141" s="18">
        <v>35289.72</v>
      </c>
      <c r="J141" s="23">
        <f t="shared" si="8"/>
        <v>0</v>
      </c>
    </row>
    <row r="142" spans="1:10" ht="92.4" outlineLevel="2" x14ac:dyDescent="0.25">
      <c r="A142" s="30" t="s">
        <v>266</v>
      </c>
      <c r="B142" s="31" t="s">
        <v>267</v>
      </c>
      <c r="C142" s="32">
        <v>3600</v>
      </c>
      <c r="D142" s="32">
        <v>0</v>
      </c>
      <c r="E142" s="32">
        <v>0</v>
      </c>
      <c r="F142" s="33">
        <f t="shared" ref="F142:F187" si="9">C142+D142+E142</f>
        <v>3600</v>
      </c>
      <c r="G142" s="34">
        <v>136004.35</v>
      </c>
      <c r="H142" s="34">
        <f t="shared" si="7"/>
        <v>3777.8986111111108</v>
      </c>
      <c r="I142" s="35">
        <v>3600</v>
      </c>
      <c r="J142" s="23">
        <f t="shared" si="8"/>
        <v>3777.8986111111108</v>
      </c>
    </row>
    <row r="143" spans="1:10" ht="105.6" outlineLevel="3" x14ac:dyDescent="0.25">
      <c r="A143" s="30" t="s">
        <v>268</v>
      </c>
      <c r="B143" s="31" t="s">
        <v>269</v>
      </c>
      <c r="C143" s="32">
        <v>3600</v>
      </c>
      <c r="D143" s="32">
        <v>0</v>
      </c>
      <c r="E143" s="32">
        <v>0</v>
      </c>
      <c r="F143" s="33">
        <f t="shared" si="9"/>
        <v>3600</v>
      </c>
      <c r="G143" s="34">
        <v>136004.35</v>
      </c>
      <c r="H143" s="34">
        <f t="shared" ref="H143:H189" si="10">G143/F143*100</f>
        <v>3777.8986111111108</v>
      </c>
      <c r="I143" s="35">
        <v>3600</v>
      </c>
      <c r="J143" s="23">
        <f t="shared" ref="J143:J189" si="11">G143/I143*100</f>
        <v>3777.8986111111108</v>
      </c>
    </row>
    <row r="144" spans="1:10" ht="105.6" outlineLevel="7" x14ac:dyDescent="0.25">
      <c r="A144" s="8" t="s">
        <v>268</v>
      </c>
      <c r="B144" s="9" t="s">
        <v>269</v>
      </c>
      <c r="C144" s="10">
        <v>3600</v>
      </c>
      <c r="D144" s="10">
        <v>0</v>
      </c>
      <c r="E144" s="10">
        <v>0</v>
      </c>
      <c r="F144" s="33">
        <f t="shared" si="9"/>
        <v>3600</v>
      </c>
      <c r="G144" s="17">
        <v>0</v>
      </c>
      <c r="H144" s="34">
        <f t="shared" si="10"/>
        <v>0</v>
      </c>
      <c r="I144" s="18">
        <v>3600</v>
      </c>
      <c r="J144" s="23">
        <f t="shared" si="11"/>
        <v>0</v>
      </c>
    </row>
    <row r="145" spans="1:14" ht="158.4" outlineLevel="7" x14ac:dyDescent="0.25">
      <c r="A145" s="8" t="s">
        <v>270</v>
      </c>
      <c r="B145" s="11" t="s">
        <v>271</v>
      </c>
      <c r="C145" s="10">
        <v>0</v>
      </c>
      <c r="D145" s="10">
        <v>0</v>
      </c>
      <c r="E145" s="10">
        <v>0</v>
      </c>
      <c r="F145" s="33">
        <f t="shared" si="9"/>
        <v>0</v>
      </c>
      <c r="G145" s="17">
        <v>136004.35</v>
      </c>
      <c r="H145" s="34">
        <v>0</v>
      </c>
      <c r="I145" s="18">
        <v>0</v>
      </c>
      <c r="J145" s="23">
        <v>0</v>
      </c>
    </row>
    <row r="146" spans="1:14" ht="105.6" outlineLevel="2" x14ac:dyDescent="0.25">
      <c r="A146" s="30" t="s">
        <v>272</v>
      </c>
      <c r="B146" s="31" t="s">
        <v>273</v>
      </c>
      <c r="C146" s="32">
        <v>25400</v>
      </c>
      <c r="D146" s="32">
        <v>68796.5</v>
      </c>
      <c r="E146" s="32">
        <v>50323.35</v>
      </c>
      <c r="F146" s="33">
        <f t="shared" si="9"/>
        <v>144519.85</v>
      </c>
      <c r="G146" s="34">
        <v>170960.55</v>
      </c>
      <c r="H146" s="34">
        <f t="shared" si="10"/>
        <v>118.29554901973671</v>
      </c>
      <c r="I146" s="35">
        <v>198079.15</v>
      </c>
      <c r="J146" s="23">
        <f t="shared" si="11"/>
        <v>86.309210232374284</v>
      </c>
    </row>
    <row r="147" spans="1:14" ht="158.4" outlineLevel="7" x14ac:dyDescent="0.25">
      <c r="A147" s="8" t="s">
        <v>274</v>
      </c>
      <c r="B147" s="11" t="s">
        <v>275</v>
      </c>
      <c r="C147" s="10">
        <v>25400</v>
      </c>
      <c r="D147" s="10">
        <v>68796.5</v>
      </c>
      <c r="E147" s="10">
        <v>50323.35</v>
      </c>
      <c r="F147" s="33">
        <f t="shared" si="9"/>
        <v>144519.85</v>
      </c>
      <c r="G147" s="17">
        <v>170960.55</v>
      </c>
      <c r="H147" s="34">
        <f t="shared" si="10"/>
        <v>118.29554901973671</v>
      </c>
      <c r="I147" s="18">
        <v>198079.15</v>
      </c>
      <c r="J147" s="23">
        <f t="shared" si="11"/>
        <v>86.309210232374284</v>
      </c>
    </row>
    <row r="148" spans="1:14" ht="66" outlineLevel="2" x14ac:dyDescent="0.25">
      <c r="A148" s="30" t="s">
        <v>276</v>
      </c>
      <c r="B148" s="31" t="s">
        <v>277</v>
      </c>
      <c r="C148" s="32">
        <v>2042.85</v>
      </c>
      <c r="D148" s="32">
        <v>10016.44</v>
      </c>
      <c r="E148" s="32">
        <v>957.15</v>
      </c>
      <c r="F148" s="33">
        <f t="shared" si="9"/>
        <v>13016.44</v>
      </c>
      <c r="G148" s="34">
        <v>1506.03</v>
      </c>
      <c r="H148" s="34">
        <f t="shared" si="10"/>
        <v>11.570214282860752</v>
      </c>
      <c r="I148" s="35">
        <v>27200</v>
      </c>
      <c r="J148" s="23">
        <f t="shared" si="11"/>
        <v>5.5368750000000002</v>
      </c>
    </row>
    <row r="149" spans="1:14" ht="79.2" outlineLevel="7" x14ac:dyDescent="0.25">
      <c r="A149" s="8" t="s">
        <v>278</v>
      </c>
      <c r="B149" s="9" t="s">
        <v>279</v>
      </c>
      <c r="C149" s="10">
        <v>2042.85</v>
      </c>
      <c r="D149" s="10">
        <v>10016.44</v>
      </c>
      <c r="E149" s="10">
        <v>957.15</v>
      </c>
      <c r="F149" s="33">
        <f t="shared" si="9"/>
        <v>13016.44</v>
      </c>
      <c r="G149" s="17">
        <v>1506.03</v>
      </c>
      <c r="H149" s="34">
        <f t="shared" si="10"/>
        <v>11.570214282860752</v>
      </c>
      <c r="I149" s="18">
        <v>27200</v>
      </c>
      <c r="J149" s="23">
        <f t="shared" si="11"/>
        <v>5.5368750000000002</v>
      </c>
    </row>
    <row r="150" spans="1:14" ht="39.6" outlineLevel="2" x14ac:dyDescent="0.25">
      <c r="A150" s="30" t="s">
        <v>280</v>
      </c>
      <c r="B150" s="31" t="s">
        <v>281</v>
      </c>
      <c r="C150" s="32">
        <v>89964.22</v>
      </c>
      <c r="D150" s="32">
        <v>142136.28</v>
      </c>
      <c r="E150" s="32">
        <v>74932.31</v>
      </c>
      <c r="F150" s="33">
        <f t="shared" si="9"/>
        <v>307032.81</v>
      </c>
      <c r="G150" s="34">
        <v>515009.8</v>
      </c>
      <c r="H150" s="34">
        <f t="shared" si="10"/>
        <v>167.73770855303704</v>
      </c>
      <c r="I150" s="35">
        <v>337727.74</v>
      </c>
      <c r="J150" s="23">
        <f t="shared" si="11"/>
        <v>152.49259655129305</v>
      </c>
    </row>
    <row r="151" spans="1:14" ht="52.8" outlineLevel="3" x14ac:dyDescent="0.25">
      <c r="A151" s="30" t="s">
        <v>282</v>
      </c>
      <c r="B151" s="31" t="s">
        <v>283</v>
      </c>
      <c r="C151" s="32">
        <v>89964.22</v>
      </c>
      <c r="D151" s="32">
        <v>142136.28</v>
      </c>
      <c r="E151" s="32">
        <v>74932.31</v>
      </c>
      <c r="F151" s="33">
        <f t="shared" si="9"/>
        <v>307032.81</v>
      </c>
      <c r="G151" s="34">
        <v>515009.8</v>
      </c>
      <c r="H151" s="34">
        <f t="shared" si="10"/>
        <v>167.73770855303704</v>
      </c>
      <c r="I151" s="35">
        <v>337727.74</v>
      </c>
      <c r="J151" s="23">
        <f t="shared" si="11"/>
        <v>152.49259655129305</v>
      </c>
    </row>
    <row r="152" spans="1:14" ht="52.8" outlineLevel="7" x14ac:dyDescent="0.25">
      <c r="A152" s="8" t="s">
        <v>282</v>
      </c>
      <c r="B152" s="9" t="s">
        <v>283</v>
      </c>
      <c r="C152" s="10">
        <v>0</v>
      </c>
      <c r="D152" s="10">
        <v>0</v>
      </c>
      <c r="E152" s="10">
        <v>0</v>
      </c>
      <c r="F152" s="33">
        <f t="shared" si="9"/>
        <v>0</v>
      </c>
      <c r="G152" s="17">
        <v>57900.14</v>
      </c>
      <c r="H152" s="34">
        <v>0</v>
      </c>
      <c r="I152" s="18">
        <v>0</v>
      </c>
      <c r="J152" s="23">
        <v>0</v>
      </c>
    </row>
    <row r="153" spans="1:14" ht="118.8" outlineLevel="7" x14ac:dyDescent="0.25">
      <c r="A153" s="8" t="s">
        <v>284</v>
      </c>
      <c r="B153" s="9" t="s">
        <v>285</v>
      </c>
      <c r="C153" s="10">
        <v>89964.22</v>
      </c>
      <c r="D153" s="10">
        <v>142136.28</v>
      </c>
      <c r="E153" s="10">
        <v>74932.31</v>
      </c>
      <c r="F153" s="33">
        <f t="shared" si="9"/>
        <v>307032.81</v>
      </c>
      <c r="G153" s="17">
        <v>457109.66</v>
      </c>
      <c r="H153" s="34">
        <f t="shared" si="10"/>
        <v>148.87974350363402</v>
      </c>
      <c r="I153" s="18">
        <v>337727.74</v>
      </c>
      <c r="J153" s="23">
        <f t="shared" si="11"/>
        <v>135.34856805070262</v>
      </c>
    </row>
    <row r="154" spans="1:14" ht="26.4" outlineLevel="1" x14ac:dyDescent="0.25">
      <c r="A154" s="30" t="s">
        <v>286</v>
      </c>
      <c r="B154" s="31" t="s">
        <v>287</v>
      </c>
      <c r="C154" s="32">
        <v>5000</v>
      </c>
      <c r="D154" s="32">
        <v>0</v>
      </c>
      <c r="E154" s="32">
        <v>0</v>
      </c>
      <c r="F154" s="33">
        <f t="shared" si="9"/>
        <v>5000</v>
      </c>
      <c r="G154" s="34">
        <v>-1678.64</v>
      </c>
      <c r="H154" s="34">
        <f t="shared" si="10"/>
        <v>-33.572800000000001</v>
      </c>
      <c r="I154" s="35">
        <v>5000</v>
      </c>
      <c r="J154" s="23">
        <f t="shared" si="11"/>
        <v>-33.572800000000001</v>
      </c>
    </row>
    <row r="155" spans="1:14" ht="13.2" outlineLevel="2" x14ac:dyDescent="0.25">
      <c r="A155" s="30" t="s">
        <v>288</v>
      </c>
      <c r="B155" s="31" t="s">
        <v>289</v>
      </c>
      <c r="C155" s="32">
        <v>0</v>
      </c>
      <c r="D155" s="32">
        <v>0</v>
      </c>
      <c r="E155" s="32">
        <v>0</v>
      </c>
      <c r="F155" s="33">
        <f t="shared" si="9"/>
        <v>0</v>
      </c>
      <c r="G155" s="34">
        <v>-1679.14</v>
      </c>
      <c r="H155" s="34">
        <v>0</v>
      </c>
      <c r="I155" s="35">
        <v>0</v>
      </c>
      <c r="J155" s="23">
        <v>0</v>
      </c>
    </row>
    <row r="156" spans="1:14" ht="39.6" outlineLevel="7" x14ac:dyDescent="0.25">
      <c r="A156" s="8" t="s">
        <v>290</v>
      </c>
      <c r="B156" s="9" t="s">
        <v>291</v>
      </c>
      <c r="C156" s="10">
        <v>0</v>
      </c>
      <c r="D156" s="10">
        <v>0</v>
      </c>
      <c r="E156" s="10">
        <v>0</v>
      </c>
      <c r="F156" s="33">
        <f t="shared" si="9"/>
        <v>0</v>
      </c>
      <c r="G156" s="17">
        <v>-1679.14</v>
      </c>
      <c r="H156" s="34">
        <v>0</v>
      </c>
      <c r="I156" s="18">
        <v>0</v>
      </c>
      <c r="J156" s="23">
        <v>0</v>
      </c>
    </row>
    <row r="157" spans="1:14" ht="13.2" outlineLevel="2" x14ac:dyDescent="0.25">
      <c r="A157" s="30" t="s">
        <v>292</v>
      </c>
      <c r="B157" s="31" t="s">
        <v>293</v>
      </c>
      <c r="C157" s="32">
        <v>5000</v>
      </c>
      <c r="D157" s="32">
        <v>0</v>
      </c>
      <c r="E157" s="32">
        <v>0</v>
      </c>
      <c r="F157" s="33">
        <f t="shared" si="9"/>
        <v>5000</v>
      </c>
      <c r="G157" s="34">
        <v>0.5</v>
      </c>
      <c r="H157" s="34">
        <f t="shared" si="10"/>
        <v>0.01</v>
      </c>
      <c r="I157" s="35">
        <v>5000</v>
      </c>
      <c r="J157" s="23">
        <f t="shared" si="11"/>
        <v>0.01</v>
      </c>
    </row>
    <row r="158" spans="1:14" ht="26.4" outlineLevel="3" x14ac:dyDescent="0.25">
      <c r="A158" s="30" t="s">
        <v>294</v>
      </c>
      <c r="B158" s="31" t="s">
        <v>295</v>
      </c>
      <c r="C158" s="32">
        <v>5000</v>
      </c>
      <c r="D158" s="32">
        <v>0</v>
      </c>
      <c r="E158" s="32">
        <v>0</v>
      </c>
      <c r="F158" s="33">
        <f t="shared" si="9"/>
        <v>5000</v>
      </c>
      <c r="G158" s="34">
        <v>0.5</v>
      </c>
      <c r="H158" s="34">
        <f t="shared" si="10"/>
        <v>0.01</v>
      </c>
      <c r="I158" s="35">
        <v>5000</v>
      </c>
      <c r="J158" s="23">
        <f t="shared" si="11"/>
        <v>0.01</v>
      </c>
    </row>
    <row r="159" spans="1:14" ht="26.4" outlineLevel="7" x14ac:dyDescent="0.25">
      <c r="A159" s="8" t="s">
        <v>294</v>
      </c>
      <c r="B159" s="9" t="s">
        <v>295</v>
      </c>
      <c r="C159" s="10">
        <v>5000</v>
      </c>
      <c r="D159" s="10">
        <v>0</v>
      </c>
      <c r="E159" s="10">
        <v>0</v>
      </c>
      <c r="F159" s="33">
        <f t="shared" si="9"/>
        <v>5000</v>
      </c>
      <c r="G159" s="17">
        <v>0.5</v>
      </c>
      <c r="H159" s="34">
        <f t="shared" si="10"/>
        <v>0.01</v>
      </c>
      <c r="I159" s="18">
        <v>5000</v>
      </c>
      <c r="J159" s="23">
        <f t="shared" si="11"/>
        <v>0.01</v>
      </c>
    </row>
    <row r="160" spans="1:14" ht="26.4" x14ac:dyDescent="0.25">
      <c r="A160" s="30" t="s">
        <v>296</v>
      </c>
      <c r="B160" s="31" t="s">
        <v>297</v>
      </c>
      <c r="C160" s="32">
        <v>88523002.959999993</v>
      </c>
      <c r="D160" s="32">
        <v>179364222.13999999</v>
      </c>
      <c r="E160" s="32">
        <v>113386272.14</v>
      </c>
      <c r="F160" s="33">
        <f t="shared" si="9"/>
        <v>381273497.23999995</v>
      </c>
      <c r="G160" s="34">
        <v>339884089.32999998</v>
      </c>
      <c r="H160" s="34">
        <f t="shared" si="10"/>
        <v>89.144430911245166</v>
      </c>
      <c r="I160" s="35">
        <v>560572417.39999998</v>
      </c>
      <c r="J160" s="23">
        <f t="shared" si="11"/>
        <v>60.631611328010372</v>
      </c>
      <c r="K160" s="2">
        <f>K161+F239+F242+F245+F250</f>
        <v>381273497.23999989</v>
      </c>
      <c r="L160" s="2">
        <f>L161+G239+G242+G245+G250</f>
        <v>339884089.32999998</v>
      </c>
      <c r="M160" s="2" t="e">
        <f>M161+H239+H242+H245+H250</f>
        <v>#DIV/0!</v>
      </c>
      <c r="N160" s="2">
        <f>N161+I239+I242+I245+I250</f>
        <v>560572417.39999998</v>
      </c>
    </row>
    <row r="161" spans="1:14" ht="66" outlineLevel="1" x14ac:dyDescent="0.25">
      <c r="A161" s="30" t="s">
        <v>298</v>
      </c>
      <c r="B161" s="31" t="s">
        <v>299</v>
      </c>
      <c r="C161" s="32">
        <v>88970133.5</v>
      </c>
      <c r="D161" s="32">
        <v>177610406.49000001</v>
      </c>
      <c r="E161" s="32">
        <v>110291726.42</v>
      </c>
      <c r="F161" s="33">
        <f t="shared" si="9"/>
        <v>376872266.41000003</v>
      </c>
      <c r="G161" s="34">
        <v>337166956.62</v>
      </c>
      <c r="H161" s="34">
        <f t="shared" si="10"/>
        <v>89.464518000163878</v>
      </c>
      <c r="I161" s="35">
        <v>556121395.47000003</v>
      </c>
      <c r="J161" s="23">
        <f t="shared" si="11"/>
        <v>60.628301548270223</v>
      </c>
      <c r="K161" s="2">
        <f>K162+K168+K212</f>
        <v>376872266.40999997</v>
      </c>
      <c r="L161" s="2">
        <f>L162+L168+L212</f>
        <v>337166956.62</v>
      </c>
      <c r="M161" s="2" t="e">
        <f>M162+M168+M212</f>
        <v>#DIV/0!</v>
      </c>
      <c r="N161" s="2">
        <f>N162+N168+N212</f>
        <v>556121395.47000003</v>
      </c>
    </row>
    <row r="162" spans="1:14" ht="26.4" outlineLevel="2" x14ac:dyDescent="0.25">
      <c r="A162" s="30" t="s">
        <v>300</v>
      </c>
      <c r="B162" s="31" t="s">
        <v>301</v>
      </c>
      <c r="C162" s="32">
        <v>17746700</v>
      </c>
      <c r="D162" s="32">
        <v>44099100</v>
      </c>
      <c r="E162" s="32">
        <v>0</v>
      </c>
      <c r="F162" s="33">
        <f t="shared" si="9"/>
        <v>61845800</v>
      </c>
      <c r="G162" s="34">
        <v>61845800</v>
      </c>
      <c r="H162" s="34">
        <f t="shared" si="10"/>
        <v>100</v>
      </c>
      <c r="I162" s="35">
        <v>61845800</v>
      </c>
      <c r="J162" s="23">
        <f t="shared" si="11"/>
        <v>100</v>
      </c>
      <c r="K162" s="2">
        <f>F163+F166</f>
        <v>61845800</v>
      </c>
      <c r="L162" s="2">
        <f>G163+G166</f>
        <v>61845800</v>
      </c>
      <c r="M162" s="2">
        <f>H163+H166</f>
        <v>200</v>
      </c>
      <c r="N162" s="2">
        <f>I163+I166</f>
        <v>61845800</v>
      </c>
    </row>
    <row r="163" spans="1:14" ht="26.4" outlineLevel="3" x14ac:dyDescent="0.25">
      <c r="A163" s="30" t="s">
        <v>302</v>
      </c>
      <c r="B163" s="31" t="s">
        <v>303</v>
      </c>
      <c r="C163" s="32">
        <v>1903600</v>
      </c>
      <c r="D163" s="32">
        <v>0</v>
      </c>
      <c r="E163" s="32">
        <v>0</v>
      </c>
      <c r="F163" s="33">
        <f t="shared" si="9"/>
        <v>1903600</v>
      </c>
      <c r="G163" s="34">
        <v>1903600</v>
      </c>
      <c r="H163" s="34">
        <f t="shared" si="10"/>
        <v>100</v>
      </c>
      <c r="I163" s="35">
        <v>1903600</v>
      </c>
      <c r="J163" s="23">
        <f t="shared" si="11"/>
        <v>100</v>
      </c>
    </row>
    <row r="164" spans="1:14" ht="39.6" outlineLevel="4" x14ac:dyDescent="0.25">
      <c r="A164" s="30" t="s">
        <v>304</v>
      </c>
      <c r="B164" s="31" t="s">
        <v>305</v>
      </c>
      <c r="C164" s="32">
        <v>1903600</v>
      </c>
      <c r="D164" s="32">
        <v>0</v>
      </c>
      <c r="E164" s="32">
        <v>0</v>
      </c>
      <c r="F164" s="33">
        <f t="shared" si="9"/>
        <v>1903600</v>
      </c>
      <c r="G164" s="34">
        <v>1903600</v>
      </c>
      <c r="H164" s="34">
        <f t="shared" si="10"/>
        <v>100</v>
      </c>
      <c r="I164" s="35">
        <v>1903600</v>
      </c>
      <c r="J164" s="23">
        <f t="shared" si="11"/>
        <v>100</v>
      </c>
    </row>
    <row r="165" spans="1:14" ht="158.4" outlineLevel="7" x14ac:dyDescent="0.25">
      <c r="A165" s="8" t="s">
        <v>306</v>
      </c>
      <c r="B165" s="11" t="s">
        <v>307</v>
      </c>
      <c r="C165" s="10">
        <v>1903600</v>
      </c>
      <c r="D165" s="10">
        <v>0</v>
      </c>
      <c r="E165" s="10">
        <v>0</v>
      </c>
      <c r="F165" s="33">
        <f t="shared" si="9"/>
        <v>1903600</v>
      </c>
      <c r="G165" s="17">
        <v>1903600</v>
      </c>
      <c r="H165" s="34">
        <f t="shared" si="10"/>
        <v>100</v>
      </c>
      <c r="I165" s="18">
        <v>1903600</v>
      </c>
      <c r="J165" s="23">
        <f t="shared" si="11"/>
        <v>100</v>
      </c>
    </row>
    <row r="166" spans="1:14" ht="39.6" outlineLevel="3" x14ac:dyDescent="0.25">
      <c r="A166" s="30" t="s">
        <v>308</v>
      </c>
      <c r="B166" s="31" t="s">
        <v>309</v>
      </c>
      <c r="C166" s="32">
        <v>15843100</v>
      </c>
      <c r="D166" s="32">
        <v>44099100</v>
      </c>
      <c r="E166" s="32">
        <v>0</v>
      </c>
      <c r="F166" s="33">
        <f t="shared" si="9"/>
        <v>59942200</v>
      </c>
      <c r="G166" s="34">
        <v>59942200</v>
      </c>
      <c r="H166" s="34">
        <f t="shared" si="10"/>
        <v>100</v>
      </c>
      <c r="I166" s="35">
        <v>59942200</v>
      </c>
      <c r="J166" s="23">
        <f t="shared" si="11"/>
        <v>100</v>
      </c>
    </row>
    <row r="167" spans="1:14" ht="52.8" outlineLevel="7" x14ac:dyDescent="0.25">
      <c r="A167" s="8" t="s">
        <v>310</v>
      </c>
      <c r="B167" s="9" t="s">
        <v>311</v>
      </c>
      <c r="C167" s="10">
        <v>15843100</v>
      </c>
      <c r="D167" s="10">
        <v>44099100</v>
      </c>
      <c r="E167" s="10">
        <v>0</v>
      </c>
      <c r="F167" s="33">
        <f t="shared" si="9"/>
        <v>59942200</v>
      </c>
      <c r="G167" s="17">
        <v>59942200</v>
      </c>
      <c r="H167" s="34">
        <f t="shared" si="10"/>
        <v>100</v>
      </c>
      <c r="I167" s="18">
        <v>59942200</v>
      </c>
      <c r="J167" s="23">
        <f t="shared" si="11"/>
        <v>100</v>
      </c>
    </row>
    <row r="168" spans="1:14" ht="39.6" outlineLevel="2" x14ac:dyDescent="0.25">
      <c r="A168" s="30" t="s">
        <v>312</v>
      </c>
      <c r="B168" s="31" t="s">
        <v>313</v>
      </c>
      <c r="C168" s="32">
        <v>9711982.5600000005</v>
      </c>
      <c r="D168" s="32">
        <v>26696078.440000001</v>
      </c>
      <c r="E168" s="32">
        <v>53533422.719999999</v>
      </c>
      <c r="F168" s="33">
        <f t="shared" si="9"/>
        <v>89941483.719999999</v>
      </c>
      <c r="G168" s="34">
        <v>65585852.539999999</v>
      </c>
      <c r="H168" s="34">
        <f t="shared" si="10"/>
        <v>72.920581057098886</v>
      </c>
      <c r="I168" s="35">
        <v>199816773.68000001</v>
      </c>
      <c r="J168" s="23">
        <f t="shared" si="11"/>
        <v>32.822996454258437</v>
      </c>
      <c r="K168" s="2">
        <f>F169+F171+F173+F175+F177+K179</f>
        <v>89941483.719999999</v>
      </c>
      <c r="L168" s="2">
        <f>G169+G171+G173+G175+G177+L179</f>
        <v>65585852.539999999</v>
      </c>
      <c r="M168" s="2" t="e">
        <f>H169+H171+H173+H175+H177+M179</f>
        <v>#DIV/0!</v>
      </c>
      <c r="N168" s="2">
        <f>I169+I171+I173+I175+I177+N179</f>
        <v>199816773.68000001</v>
      </c>
    </row>
    <row r="169" spans="1:14" ht="79.2" outlineLevel="3" x14ac:dyDescent="0.25">
      <c r="A169" s="30" t="s">
        <v>314</v>
      </c>
      <c r="B169" s="31" t="s">
        <v>315</v>
      </c>
      <c r="C169" s="32">
        <v>0</v>
      </c>
      <c r="D169" s="32">
        <v>9473700</v>
      </c>
      <c r="E169" s="32">
        <v>0</v>
      </c>
      <c r="F169" s="33">
        <f t="shared" si="9"/>
        <v>9473700</v>
      </c>
      <c r="G169" s="34">
        <v>0</v>
      </c>
      <c r="H169" s="34">
        <f t="shared" si="10"/>
        <v>0</v>
      </c>
      <c r="I169" s="35">
        <v>9473700</v>
      </c>
      <c r="J169" s="23">
        <f t="shared" si="11"/>
        <v>0</v>
      </c>
    </row>
    <row r="170" spans="1:14" ht="79.2" outlineLevel="7" x14ac:dyDescent="0.25">
      <c r="A170" s="8" t="s">
        <v>316</v>
      </c>
      <c r="B170" s="9" t="s">
        <v>317</v>
      </c>
      <c r="C170" s="10">
        <v>0</v>
      </c>
      <c r="D170" s="10">
        <v>9473700</v>
      </c>
      <c r="E170" s="10">
        <v>0</v>
      </c>
      <c r="F170" s="33">
        <f t="shared" si="9"/>
        <v>9473700</v>
      </c>
      <c r="G170" s="17">
        <v>0</v>
      </c>
      <c r="H170" s="34">
        <f t="shared" si="10"/>
        <v>0</v>
      </c>
      <c r="I170" s="18">
        <v>9473700</v>
      </c>
      <c r="J170" s="23">
        <f t="shared" si="11"/>
        <v>0</v>
      </c>
    </row>
    <row r="171" spans="1:14" ht="66" outlineLevel="3" x14ac:dyDescent="0.25">
      <c r="A171" s="30" t="s">
        <v>318</v>
      </c>
      <c r="B171" s="31" t="s">
        <v>319</v>
      </c>
      <c r="C171" s="32">
        <v>0</v>
      </c>
      <c r="D171" s="32">
        <v>0</v>
      </c>
      <c r="E171" s="32">
        <v>363000</v>
      </c>
      <c r="F171" s="33">
        <f t="shared" si="9"/>
        <v>363000</v>
      </c>
      <c r="G171" s="34">
        <v>363000</v>
      </c>
      <c r="H171" s="34">
        <f t="shared" si="10"/>
        <v>100</v>
      </c>
      <c r="I171" s="35">
        <v>363000</v>
      </c>
      <c r="J171" s="23">
        <f t="shared" si="11"/>
        <v>100</v>
      </c>
    </row>
    <row r="172" spans="1:14" ht="79.2" outlineLevel="7" x14ac:dyDescent="0.25">
      <c r="A172" s="8" t="s">
        <v>320</v>
      </c>
      <c r="B172" s="9" t="s">
        <v>321</v>
      </c>
      <c r="C172" s="10">
        <v>0</v>
      </c>
      <c r="D172" s="10">
        <v>0</v>
      </c>
      <c r="E172" s="10">
        <v>363000</v>
      </c>
      <c r="F172" s="33">
        <f t="shared" si="9"/>
        <v>363000</v>
      </c>
      <c r="G172" s="17">
        <v>363000</v>
      </c>
      <c r="H172" s="34">
        <f t="shared" si="10"/>
        <v>100</v>
      </c>
      <c r="I172" s="18">
        <v>363000</v>
      </c>
      <c r="J172" s="23">
        <f t="shared" si="11"/>
        <v>100</v>
      </c>
    </row>
    <row r="173" spans="1:14" ht="39.6" outlineLevel="3" x14ac:dyDescent="0.25">
      <c r="A173" s="30" t="s">
        <v>322</v>
      </c>
      <c r="B173" s="31" t="s">
        <v>323</v>
      </c>
      <c r="C173" s="32">
        <v>0</v>
      </c>
      <c r="D173" s="32">
        <v>438048</v>
      </c>
      <c r="E173" s="32">
        <v>0</v>
      </c>
      <c r="F173" s="33">
        <f t="shared" si="9"/>
        <v>438048</v>
      </c>
      <c r="G173" s="34">
        <v>438048</v>
      </c>
      <c r="H173" s="34">
        <f t="shared" si="10"/>
        <v>100</v>
      </c>
      <c r="I173" s="35">
        <v>438048</v>
      </c>
      <c r="J173" s="23">
        <f t="shared" si="11"/>
        <v>100</v>
      </c>
    </row>
    <row r="174" spans="1:14" ht="52.8" outlineLevel="7" x14ac:dyDescent="0.25">
      <c r="A174" s="8" t="s">
        <v>324</v>
      </c>
      <c r="B174" s="9" t="s">
        <v>325</v>
      </c>
      <c r="C174" s="10">
        <v>0</v>
      </c>
      <c r="D174" s="10">
        <v>438048</v>
      </c>
      <c r="E174" s="10">
        <v>0</v>
      </c>
      <c r="F174" s="33">
        <f t="shared" si="9"/>
        <v>438048</v>
      </c>
      <c r="G174" s="17">
        <v>438048</v>
      </c>
      <c r="H174" s="34">
        <f t="shared" si="10"/>
        <v>100</v>
      </c>
      <c r="I174" s="18">
        <v>438048</v>
      </c>
      <c r="J174" s="23">
        <f t="shared" si="11"/>
        <v>100</v>
      </c>
    </row>
    <row r="175" spans="1:14" ht="26.4" outlineLevel="3" x14ac:dyDescent="0.25">
      <c r="A175" s="30" t="s">
        <v>326</v>
      </c>
      <c r="B175" s="31" t="s">
        <v>327</v>
      </c>
      <c r="C175" s="32">
        <v>0</v>
      </c>
      <c r="D175" s="32">
        <v>0</v>
      </c>
      <c r="E175" s="32">
        <v>8014.36</v>
      </c>
      <c r="F175" s="33">
        <f t="shared" si="9"/>
        <v>8014.36</v>
      </c>
      <c r="G175" s="34">
        <v>8014.36</v>
      </c>
      <c r="H175" s="34">
        <f t="shared" si="10"/>
        <v>100</v>
      </c>
      <c r="I175" s="35">
        <v>8014.36</v>
      </c>
      <c r="J175" s="23">
        <f t="shared" si="11"/>
        <v>100</v>
      </c>
    </row>
    <row r="176" spans="1:14" ht="39.6" outlineLevel="7" x14ac:dyDescent="0.25">
      <c r="A176" s="8" t="s">
        <v>328</v>
      </c>
      <c r="B176" s="9" t="s">
        <v>329</v>
      </c>
      <c r="C176" s="10">
        <v>0</v>
      </c>
      <c r="D176" s="10">
        <v>0</v>
      </c>
      <c r="E176" s="10">
        <v>8014.36</v>
      </c>
      <c r="F176" s="33">
        <f t="shared" si="9"/>
        <v>8014.36</v>
      </c>
      <c r="G176" s="17">
        <v>8014.36</v>
      </c>
      <c r="H176" s="34">
        <f t="shared" si="10"/>
        <v>100</v>
      </c>
      <c r="I176" s="18">
        <v>8014.36</v>
      </c>
      <c r="J176" s="23">
        <f t="shared" si="11"/>
        <v>100</v>
      </c>
    </row>
    <row r="177" spans="1:14" ht="39.6" outlineLevel="3" x14ac:dyDescent="0.25">
      <c r="A177" s="30" t="s">
        <v>330</v>
      </c>
      <c r="B177" s="31" t="s">
        <v>331</v>
      </c>
      <c r="C177" s="32">
        <v>0</v>
      </c>
      <c r="D177" s="32">
        <v>0</v>
      </c>
      <c r="E177" s="32">
        <v>9350400</v>
      </c>
      <c r="F177" s="33">
        <f t="shared" si="9"/>
        <v>9350400</v>
      </c>
      <c r="G177" s="34">
        <v>4364400</v>
      </c>
      <c r="H177" s="34">
        <f t="shared" si="10"/>
        <v>46.676078028747433</v>
      </c>
      <c r="I177" s="35">
        <v>9350400</v>
      </c>
      <c r="J177" s="23">
        <f t="shared" si="11"/>
        <v>46.676078028747433</v>
      </c>
    </row>
    <row r="178" spans="1:14" ht="52.8" outlineLevel="7" x14ac:dyDescent="0.25">
      <c r="A178" s="8" t="s">
        <v>332</v>
      </c>
      <c r="B178" s="9" t="s">
        <v>333</v>
      </c>
      <c r="C178" s="10">
        <v>0</v>
      </c>
      <c r="D178" s="10">
        <v>0</v>
      </c>
      <c r="E178" s="10">
        <v>9350400</v>
      </c>
      <c r="F178" s="33">
        <f t="shared" si="9"/>
        <v>9350400</v>
      </c>
      <c r="G178" s="17">
        <v>4364400</v>
      </c>
      <c r="H178" s="34">
        <f t="shared" si="10"/>
        <v>46.676078028747433</v>
      </c>
      <c r="I178" s="18">
        <v>9350400</v>
      </c>
      <c r="J178" s="23">
        <f t="shared" si="11"/>
        <v>46.676078028747433</v>
      </c>
    </row>
    <row r="179" spans="1:14" ht="13.2" outlineLevel="3" x14ac:dyDescent="0.25">
      <c r="A179" s="30" t="s">
        <v>334</v>
      </c>
      <c r="B179" s="31" t="s">
        <v>335</v>
      </c>
      <c r="C179" s="32">
        <v>9711982.5600000005</v>
      </c>
      <c r="D179" s="32">
        <v>16784330.440000001</v>
      </c>
      <c r="E179" s="32">
        <v>43812008.359999999</v>
      </c>
      <c r="F179" s="33">
        <f t="shared" si="9"/>
        <v>70308321.359999999</v>
      </c>
      <c r="G179" s="34">
        <v>60412390.18</v>
      </c>
      <c r="H179" s="34">
        <f t="shared" si="10"/>
        <v>85.92495029239879</v>
      </c>
      <c r="I179" s="35">
        <v>180183611.31999999</v>
      </c>
      <c r="J179" s="23">
        <f t="shared" si="11"/>
        <v>33.528238077496205</v>
      </c>
      <c r="K179" s="2">
        <f>F181+F182+F183+F184+F185+F186+F187+F188+F189+F190+F191+F192+F193+F194+F195+F196+F197+F198+F199+F200+F201+F202+F203+F204+F205+F206+F207+F208+F209+F210+F211</f>
        <v>70308321.359999999</v>
      </c>
      <c r="L179" s="2">
        <f>G181+G182+G183+G184+G185+G186+G187+G188+G189+G190+G191+G192+G193+G194+G195+G196+G197+G198+G199+G200+G201+G202+G203+G204+G205+G206+G207+G208+G209+G210+G211</f>
        <v>60412390.18</v>
      </c>
      <c r="M179" s="2" t="e">
        <f>H181+H182+H183+H184+H185+H186+H187+H188+H189+H190+H191+H192+H193+H194+H195+H196+H197+H198+H199+H200+H201+H202+H203+H204+H205+H206+H207+H208+H209+H210+H211</f>
        <v>#DIV/0!</v>
      </c>
      <c r="N179" s="2">
        <f>I181+I182+I183+I184+I185+I186+I187+I188+I189+I190+I191+I192+I193+I194+I195+I196+I197+I198+I199+I200+I201+I202+I203+I204+I205+I206+I207+I208+I209+I210+I211</f>
        <v>180183611.31999999</v>
      </c>
    </row>
    <row r="180" spans="1:14" ht="26.4" outlineLevel="4" x14ac:dyDescent="0.25">
      <c r="A180" s="30" t="s">
        <v>336</v>
      </c>
      <c r="B180" s="31" t="s">
        <v>337</v>
      </c>
      <c r="C180" s="32">
        <v>9711982.5600000005</v>
      </c>
      <c r="D180" s="32">
        <v>16784330.440000001</v>
      </c>
      <c r="E180" s="32">
        <v>43812008.359999999</v>
      </c>
      <c r="F180" s="33">
        <f t="shared" si="9"/>
        <v>70308321.359999999</v>
      </c>
      <c r="G180" s="34">
        <v>60412390.18</v>
      </c>
      <c r="H180" s="34">
        <f t="shared" si="10"/>
        <v>85.92495029239879</v>
      </c>
      <c r="I180" s="35">
        <v>180183611.31999999</v>
      </c>
      <c r="J180" s="23">
        <f t="shared" si="11"/>
        <v>33.528238077496205</v>
      </c>
    </row>
    <row r="181" spans="1:14" ht="132" outlineLevel="7" x14ac:dyDescent="0.25">
      <c r="A181" s="8" t="s">
        <v>338</v>
      </c>
      <c r="B181" s="11" t="s">
        <v>339</v>
      </c>
      <c r="C181" s="10">
        <v>5366684.33</v>
      </c>
      <c r="D181" s="10">
        <v>5789615.6699999999</v>
      </c>
      <c r="E181" s="10">
        <v>4979100</v>
      </c>
      <c r="F181" s="33">
        <f t="shared" si="9"/>
        <v>16135400</v>
      </c>
      <c r="G181" s="17">
        <v>16135400</v>
      </c>
      <c r="H181" s="34">
        <f t="shared" si="10"/>
        <v>100</v>
      </c>
      <c r="I181" s="18">
        <v>16135400</v>
      </c>
      <c r="J181" s="23">
        <f t="shared" si="11"/>
        <v>100</v>
      </c>
    </row>
    <row r="182" spans="1:14" ht="158.4" outlineLevel="7" x14ac:dyDescent="0.25">
      <c r="A182" s="8" t="s">
        <v>340</v>
      </c>
      <c r="B182" s="11" t="s">
        <v>341</v>
      </c>
      <c r="C182" s="10">
        <v>0</v>
      </c>
      <c r="D182" s="10">
        <v>330134</v>
      </c>
      <c r="E182" s="10">
        <v>165066</v>
      </c>
      <c r="F182" s="33">
        <f t="shared" si="9"/>
        <v>495200</v>
      </c>
      <c r="G182" s="17">
        <v>495200</v>
      </c>
      <c r="H182" s="34">
        <f t="shared" si="10"/>
        <v>100</v>
      </c>
      <c r="I182" s="18">
        <v>495200</v>
      </c>
      <c r="J182" s="23">
        <f t="shared" si="11"/>
        <v>100</v>
      </c>
    </row>
    <row r="183" spans="1:14" ht="198" outlineLevel="7" x14ac:dyDescent="0.25">
      <c r="A183" s="8" t="s">
        <v>342</v>
      </c>
      <c r="B183" s="11" t="s">
        <v>343</v>
      </c>
      <c r="C183" s="10">
        <v>0</v>
      </c>
      <c r="D183" s="10">
        <v>0</v>
      </c>
      <c r="E183" s="10">
        <v>0</v>
      </c>
      <c r="F183" s="33">
        <f t="shared" si="9"/>
        <v>0</v>
      </c>
      <c r="G183" s="17">
        <v>0</v>
      </c>
      <c r="H183" s="34">
        <v>0</v>
      </c>
      <c r="I183" s="18">
        <v>48500</v>
      </c>
      <c r="J183" s="23">
        <f t="shared" si="11"/>
        <v>0</v>
      </c>
    </row>
    <row r="184" spans="1:14" ht="303.60000000000002" outlineLevel="7" x14ac:dyDescent="0.25">
      <c r="A184" s="12" t="s">
        <v>480</v>
      </c>
      <c r="B184" s="13" t="s">
        <v>481</v>
      </c>
      <c r="C184" s="14"/>
      <c r="D184" s="14"/>
      <c r="E184" s="14"/>
      <c r="F184" s="33">
        <v>0</v>
      </c>
      <c r="G184" s="19">
        <v>0</v>
      </c>
      <c r="H184" s="34">
        <v>0</v>
      </c>
      <c r="I184" s="20">
        <v>914100</v>
      </c>
      <c r="J184" s="23">
        <f t="shared" si="11"/>
        <v>0</v>
      </c>
    </row>
    <row r="185" spans="1:14" ht="132" outlineLevel="5" x14ac:dyDescent="0.25">
      <c r="A185" s="30" t="s">
        <v>344</v>
      </c>
      <c r="B185" s="36" t="s">
        <v>345</v>
      </c>
      <c r="C185" s="32">
        <v>0</v>
      </c>
      <c r="D185" s="32">
        <v>455600</v>
      </c>
      <c r="E185" s="32">
        <v>303700</v>
      </c>
      <c r="F185" s="33">
        <f t="shared" si="9"/>
        <v>759300</v>
      </c>
      <c r="G185" s="34">
        <v>683400</v>
      </c>
      <c r="H185" s="34">
        <f t="shared" si="10"/>
        <v>90.003951007506913</v>
      </c>
      <c r="I185" s="35">
        <v>911100</v>
      </c>
      <c r="J185" s="23">
        <f t="shared" si="11"/>
        <v>75.008231807704973</v>
      </c>
    </row>
    <row r="186" spans="1:14" ht="224.4" outlineLevel="5" x14ac:dyDescent="0.25">
      <c r="A186" s="30" t="s">
        <v>346</v>
      </c>
      <c r="B186" s="36" t="s">
        <v>347</v>
      </c>
      <c r="C186" s="32">
        <v>867818.73</v>
      </c>
      <c r="D186" s="32">
        <v>377381.27</v>
      </c>
      <c r="E186" s="32">
        <v>1192970.02</v>
      </c>
      <c r="F186" s="33">
        <f t="shared" si="9"/>
        <v>2438170.02</v>
      </c>
      <c r="G186" s="34">
        <v>1867799</v>
      </c>
      <c r="H186" s="34">
        <f t="shared" si="10"/>
        <v>76.606593661585592</v>
      </c>
      <c r="I186" s="35">
        <v>2490400</v>
      </c>
      <c r="J186" s="23">
        <f t="shared" si="11"/>
        <v>74.999959845807908</v>
      </c>
    </row>
    <row r="187" spans="1:14" ht="132" outlineLevel="5" x14ac:dyDescent="0.25">
      <c r="A187" s="30" t="s">
        <v>348</v>
      </c>
      <c r="B187" s="36" t="s">
        <v>349</v>
      </c>
      <c r="C187" s="32">
        <v>2321799.5</v>
      </c>
      <c r="D187" s="32">
        <v>2321800.5</v>
      </c>
      <c r="E187" s="32">
        <v>3247650.02</v>
      </c>
      <c r="F187" s="33">
        <f t="shared" si="9"/>
        <v>7891250.0199999996</v>
      </c>
      <c r="G187" s="34">
        <v>7891250</v>
      </c>
      <c r="H187" s="34">
        <f t="shared" si="10"/>
        <v>99.999999746554735</v>
      </c>
      <c r="I187" s="35">
        <v>11138900</v>
      </c>
      <c r="J187" s="23">
        <f t="shared" si="11"/>
        <v>70.844068983472326</v>
      </c>
    </row>
    <row r="188" spans="1:14" ht="132" outlineLevel="5" x14ac:dyDescent="0.25">
      <c r="A188" s="30" t="s">
        <v>350</v>
      </c>
      <c r="B188" s="36" t="s">
        <v>351</v>
      </c>
      <c r="C188" s="32">
        <v>0</v>
      </c>
      <c r="D188" s="32">
        <v>0</v>
      </c>
      <c r="E188" s="32">
        <v>366300</v>
      </c>
      <c r="F188" s="33">
        <f t="shared" ref="F188:F220" si="12">C188+D188+E188</f>
        <v>366300</v>
      </c>
      <c r="G188" s="34">
        <v>366300</v>
      </c>
      <c r="H188" s="34">
        <f t="shared" si="10"/>
        <v>100</v>
      </c>
      <c r="I188" s="35">
        <v>366300</v>
      </c>
      <c r="J188" s="23">
        <f t="shared" si="11"/>
        <v>100</v>
      </c>
    </row>
    <row r="189" spans="1:14" ht="105.6" outlineLevel="5" x14ac:dyDescent="0.25">
      <c r="A189" s="30" t="s">
        <v>352</v>
      </c>
      <c r="B189" s="31" t="s">
        <v>353</v>
      </c>
      <c r="C189" s="32">
        <v>0</v>
      </c>
      <c r="D189" s="32">
        <v>0</v>
      </c>
      <c r="E189" s="32">
        <v>0</v>
      </c>
      <c r="F189" s="33">
        <f t="shared" si="12"/>
        <v>0</v>
      </c>
      <c r="G189" s="34">
        <v>0</v>
      </c>
      <c r="H189" s="34" t="e">
        <f t="shared" si="10"/>
        <v>#DIV/0!</v>
      </c>
      <c r="I189" s="35">
        <v>900200</v>
      </c>
      <c r="J189" s="23">
        <f t="shared" si="11"/>
        <v>0</v>
      </c>
    </row>
    <row r="190" spans="1:14" ht="118.8" outlineLevel="5" x14ac:dyDescent="0.25">
      <c r="A190" s="30" t="s">
        <v>354</v>
      </c>
      <c r="B190" s="36" t="s">
        <v>355</v>
      </c>
      <c r="C190" s="32">
        <v>0</v>
      </c>
      <c r="D190" s="32">
        <v>606100</v>
      </c>
      <c r="E190" s="32">
        <v>0</v>
      </c>
      <c r="F190" s="33">
        <f t="shared" si="12"/>
        <v>606100</v>
      </c>
      <c r="G190" s="34">
        <v>606100</v>
      </c>
      <c r="H190" s="34">
        <f t="shared" ref="H190:H253" si="13">G190/F190*100</f>
        <v>100</v>
      </c>
      <c r="I190" s="35">
        <v>606100</v>
      </c>
      <c r="J190" s="23">
        <f t="shared" ref="J190:J253" si="14">G190/I190*100</f>
        <v>100</v>
      </c>
    </row>
    <row r="191" spans="1:14" ht="330" outlineLevel="5" x14ac:dyDescent="0.25">
      <c r="A191" s="30" t="s">
        <v>356</v>
      </c>
      <c r="B191" s="36" t="s">
        <v>357</v>
      </c>
      <c r="C191" s="32">
        <v>0</v>
      </c>
      <c r="D191" s="32">
        <v>137367</v>
      </c>
      <c r="E191" s="32">
        <v>274733</v>
      </c>
      <c r="F191" s="33">
        <f t="shared" si="12"/>
        <v>412100</v>
      </c>
      <c r="G191" s="34">
        <v>274734</v>
      </c>
      <c r="H191" s="34">
        <f t="shared" si="13"/>
        <v>66.666828439699103</v>
      </c>
      <c r="I191" s="35">
        <v>412100</v>
      </c>
      <c r="J191" s="23">
        <f t="shared" si="14"/>
        <v>66.666828439699103</v>
      </c>
    </row>
    <row r="192" spans="1:14" ht="132" outlineLevel="5" x14ac:dyDescent="0.25">
      <c r="A192" s="30" t="s">
        <v>358</v>
      </c>
      <c r="B192" s="36" t="s">
        <v>359</v>
      </c>
      <c r="C192" s="32">
        <v>0</v>
      </c>
      <c r="D192" s="32">
        <v>0</v>
      </c>
      <c r="E192" s="32">
        <v>75200</v>
      </c>
      <c r="F192" s="33">
        <f t="shared" si="12"/>
        <v>75200</v>
      </c>
      <c r="G192" s="34">
        <v>75200</v>
      </c>
      <c r="H192" s="34">
        <f t="shared" si="13"/>
        <v>100</v>
      </c>
      <c r="I192" s="35">
        <v>75200</v>
      </c>
      <c r="J192" s="23">
        <f t="shared" si="14"/>
        <v>100</v>
      </c>
    </row>
    <row r="193" spans="1:10" ht="211.2" outlineLevel="5" x14ac:dyDescent="0.25">
      <c r="A193" s="30" t="s">
        <v>360</v>
      </c>
      <c r="B193" s="36" t="s">
        <v>361</v>
      </c>
      <c r="C193" s="32">
        <v>0</v>
      </c>
      <c r="D193" s="32">
        <v>10000</v>
      </c>
      <c r="E193" s="32">
        <v>0</v>
      </c>
      <c r="F193" s="33">
        <f t="shared" si="12"/>
        <v>10000</v>
      </c>
      <c r="G193" s="34">
        <v>10000</v>
      </c>
      <c r="H193" s="34">
        <f t="shared" si="13"/>
        <v>100</v>
      </c>
      <c r="I193" s="35">
        <v>10000</v>
      </c>
      <c r="J193" s="23">
        <f t="shared" si="14"/>
        <v>100</v>
      </c>
    </row>
    <row r="194" spans="1:10" ht="132" outlineLevel="5" x14ac:dyDescent="0.25">
      <c r="A194" s="30" t="s">
        <v>362</v>
      </c>
      <c r="B194" s="36" t="s">
        <v>363</v>
      </c>
      <c r="C194" s="32">
        <v>0</v>
      </c>
      <c r="D194" s="32">
        <v>500000</v>
      </c>
      <c r="E194" s="32">
        <v>0</v>
      </c>
      <c r="F194" s="33">
        <f t="shared" si="12"/>
        <v>500000</v>
      </c>
      <c r="G194" s="34">
        <v>500000</v>
      </c>
      <c r="H194" s="34">
        <f t="shared" si="13"/>
        <v>100</v>
      </c>
      <c r="I194" s="35">
        <v>500000</v>
      </c>
      <c r="J194" s="23">
        <f t="shared" si="14"/>
        <v>100</v>
      </c>
    </row>
    <row r="195" spans="1:10" ht="237.6" outlineLevel="5" x14ac:dyDescent="0.25">
      <c r="A195" s="30" t="s">
        <v>364</v>
      </c>
      <c r="B195" s="36" t="s">
        <v>365</v>
      </c>
      <c r="C195" s="32">
        <v>0</v>
      </c>
      <c r="D195" s="32">
        <v>100000</v>
      </c>
      <c r="E195" s="32">
        <v>0</v>
      </c>
      <c r="F195" s="33">
        <f t="shared" si="12"/>
        <v>100000</v>
      </c>
      <c r="G195" s="34">
        <v>100000</v>
      </c>
      <c r="H195" s="34">
        <f t="shared" si="13"/>
        <v>100</v>
      </c>
      <c r="I195" s="35">
        <v>100000</v>
      </c>
      <c r="J195" s="23">
        <f t="shared" si="14"/>
        <v>100</v>
      </c>
    </row>
    <row r="196" spans="1:10" ht="211.2" outlineLevel="5" x14ac:dyDescent="0.25">
      <c r="A196" s="30" t="s">
        <v>366</v>
      </c>
      <c r="B196" s="36" t="s">
        <v>367</v>
      </c>
      <c r="C196" s="32">
        <v>0</v>
      </c>
      <c r="D196" s="32">
        <v>0</v>
      </c>
      <c r="E196" s="32">
        <v>3500000</v>
      </c>
      <c r="F196" s="33">
        <f t="shared" si="12"/>
        <v>3500000</v>
      </c>
      <c r="G196" s="34">
        <v>3500000</v>
      </c>
      <c r="H196" s="34">
        <f t="shared" si="13"/>
        <v>100</v>
      </c>
      <c r="I196" s="35">
        <v>3500000</v>
      </c>
      <c r="J196" s="23">
        <f t="shared" si="14"/>
        <v>100</v>
      </c>
    </row>
    <row r="197" spans="1:10" ht="158.4" outlineLevel="5" x14ac:dyDescent="0.25">
      <c r="A197" s="30" t="s">
        <v>368</v>
      </c>
      <c r="B197" s="36" t="s">
        <v>369</v>
      </c>
      <c r="C197" s="32">
        <v>0</v>
      </c>
      <c r="D197" s="32">
        <v>0</v>
      </c>
      <c r="E197" s="32">
        <v>252450</v>
      </c>
      <c r="F197" s="33">
        <f t="shared" si="12"/>
        <v>252450</v>
      </c>
      <c r="G197" s="34">
        <v>252450</v>
      </c>
      <c r="H197" s="34">
        <f t="shared" si="13"/>
        <v>100</v>
      </c>
      <c r="I197" s="35">
        <v>252450</v>
      </c>
      <c r="J197" s="23">
        <f t="shared" si="14"/>
        <v>100</v>
      </c>
    </row>
    <row r="198" spans="1:10" ht="198" outlineLevel="5" x14ac:dyDescent="0.25">
      <c r="A198" s="30" t="s">
        <v>370</v>
      </c>
      <c r="B198" s="36" t="s">
        <v>371</v>
      </c>
      <c r="C198" s="32">
        <v>0</v>
      </c>
      <c r="D198" s="32">
        <v>0</v>
      </c>
      <c r="E198" s="32">
        <v>1500000</v>
      </c>
      <c r="F198" s="33">
        <f t="shared" si="12"/>
        <v>1500000</v>
      </c>
      <c r="G198" s="34">
        <v>0</v>
      </c>
      <c r="H198" s="34">
        <f t="shared" si="13"/>
        <v>0</v>
      </c>
      <c r="I198" s="35">
        <v>1500000</v>
      </c>
      <c r="J198" s="23">
        <f t="shared" si="14"/>
        <v>0</v>
      </c>
    </row>
    <row r="199" spans="1:10" ht="184.8" outlineLevel="5" x14ac:dyDescent="0.25">
      <c r="A199" s="30" t="s">
        <v>372</v>
      </c>
      <c r="B199" s="36" t="s">
        <v>373</v>
      </c>
      <c r="C199" s="32">
        <v>0</v>
      </c>
      <c r="D199" s="32">
        <v>0</v>
      </c>
      <c r="E199" s="32">
        <v>0</v>
      </c>
      <c r="F199" s="33">
        <f t="shared" si="12"/>
        <v>0</v>
      </c>
      <c r="G199" s="34">
        <v>0</v>
      </c>
      <c r="H199" s="34">
        <v>0</v>
      </c>
      <c r="I199" s="35">
        <v>56477100</v>
      </c>
      <c r="J199" s="23">
        <f t="shared" si="14"/>
        <v>0</v>
      </c>
    </row>
    <row r="200" spans="1:10" ht="132" outlineLevel="5" x14ac:dyDescent="0.25">
      <c r="A200" s="30" t="s">
        <v>374</v>
      </c>
      <c r="B200" s="36" t="s">
        <v>375</v>
      </c>
      <c r="C200" s="32">
        <v>0</v>
      </c>
      <c r="D200" s="32">
        <v>0</v>
      </c>
      <c r="E200" s="32">
        <v>75675.679999999993</v>
      </c>
      <c r="F200" s="33">
        <f t="shared" si="12"/>
        <v>75675.679999999993</v>
      </c>
      <c r="G200" s="34">
        <v>75675.679999999993</v>
      </c>
      <c r="H200" s="34">
        <f t="shared" si="13"/>
        <v>100</v>
      </c>
      <c r="I200" s="35">
        <v>75675.679999999993</v>
      </c>
      <c r="J200" s="23">
        <f t="shared" si="14"/>
        <v>100</v>
      </c>
    </row>
    <row r="201" spans="1:10" ht="118.8" outlineLevel="5" x14ac:dyDescent="0.25">
      <c r="A201" s="30" t="s">
        <v>376</v>
      </c>
      <c r="B201" s="31" t="s">
        <v>377</v>
      </c>
      <c r="C201" s="32">
        <v>244300</v>
      </c>
      <c r="D201" s="32">
        <v>0</v>
      </c>
      <c r="E201" s="32">
        <v>0</v>
      </c>
      <c r="F201" s="33">
        <f t="shared" si="12"/>
        <v>244300</v>
      </c>
      <c r="G201" s="34">
        <v>244300</v>
      </c>
      <c r="H201" s="34">
        <f t="shared" si="13"/>
        <v>100</v>
      </c>
      <c r="I201" s="35">
        <v>244300</v>
      </c>
      <c r="J201" s="23">
        <f t="shared" si="14"/>
        <v>100</v>
      </c>
    </row>
    <row r="202" spans="1:10" ht="158.4" outlineLevel="5" x14ac:dyDescent="0.25">
      <c r="A202" s="30" t="s">
        <v>378</v>
      </c>
      <c r="B202" s="36" t="s">
        <v>379</v>
      </c>
      <c r="C202" s="32">
        <v>0</v>
      </c>
      <c r="D202" s="32">
        <v>0</v>
      </c>
      <c r="E202" s="32">
        <v>1544800</v>
      </c>
      <c r="F202" s="33">
        <f t="shared" si="12"/>
        <v>1544800</v>
      </c>
      <c r="G202" s="34">
        <v>1537113</v>
      </c>
      <c r="H202" s="34">
        <f t="shared" si="13"/>
        <v>99.502395132055938</v>
      </c>
      <c r="I202" s="35">
        <v>1544800</v>
      </c>
      <c r="J202" s="23">
        <f t="shared" si="14"/>
        <v>99.502395132055938</v>
      </c>
    </row>
    <row r="203" spans="1:10" ht="184.8" outlineLevel="5" x14ac:dyDescent="0.25">
      <c r="A203" s="30" t="s">
        <v>380</v>
      </c>
      <c r="B203" s="36" t="s">
        <v>381</v>
      </c>
      <c r="C203" s="32">
        <v>0</v>
      </c>
      <c r="D203" s="32">
        <v>2500000</v>
      </c>
      <c r="E203" s="32">
        <v>0</v>
      </c>
      <c r="F203" s="33">
        <f t="shared" si="12"/>
        <v>2500000</v>
      </c>
      <c r="G203" s="34">
        <v>0</v>
      </c>
      <c r="H203" s="34">
        <f t="shared" si="13"/>
        <v>0</v>
      </c>
      <c r="I203" s="35">
        <v>2500000</v>
      </c>
      <c r="J203" s="23">
        <f t="shared" si="14"/>
        <v>0</v>
      </c>
    </row>
    <row r="204" spans="1:10" ht="145.19999999999999" outlineLevel="5" x14ac:dyDescent="0.25">
      <c r="A204" s="30" t="s">
        <v>382</v>
      </c>
      <c r="B204" s="36" t="s">
        <v>383</v>
      </c>
      <c r="C204" s="32">
        <v>0</v>
      </c>
      <c r="D204" s="32">
        <v>0</v>
      </c>
      <c r="E204" s="32">
        <v>35685.64</v>
      </c>
      <c r="F204" s="33">
        <f t="shared" si="12"/>
        <v>35685.64</v>
      </c>
      <c r="G204" s="34">
        <v>35685.64</v>
      </c>
      <c r="H204" s="34">
        <f t="shared" si="13"/>
        <v>100</v>
      </c>
      <c r="I204" s="35">
        <v>35685.64</v>
      </c>
      <c r="J204" s="23">
        <f t="shared" si="14"/>
        <v>100</v>
      </c>
    </row>
    <row r="205" spans="1:10" ht="158.4" outlineLevel="5" x14ac:dyDescent="0.25">
      <c r="A205" s="30" t="s">
        <v>384</v>
      </c>
      <c r="B205" s="36" t="s">
        <v>385</v>
      </c>
      <c r="C205" s="32">
        <v>0</v>
      </c>
      <c r="D205" s="32">
        <v>0</v>
      </c>
      <c r="E205" s="32">
        <v>247400</v>
      </c>
      <c r="F205" s="33">
        <f t="shared" si="12"/>
        <v>247400</v>
      </c>
      <c r="G205" s="34">
        <v>247400</v>
      </c>
      <c r="H205" s="34">
        <f t="shared" si="13"/>
        <v>100</v>
      </c>
      <c r="I205" s="35">
        <v>1447400</v>
      </c>
      <c r="J205" s="23">
        <f t="shared" si="14"/>
        <v>17.092717977062318</v>
      </c>
    </row>
    <row r="206" spans="1:10" ht="132" outlineLevel="5" x14ac:dyDescent="0.25">
      <c r="A206" s="30" t="s">
        <v>386</v>
      </c>
      <c r="B206" s="36" t="s">
        <v>387</v>
      </c>
      <c r="C206" s="32">
        <v>856480</v>
      </c>
      <c r="D206" s="32">
        <v>1574732</v>
      </c>
      <c r="E206" s="32">
        <v>1627178</v>
      </c>
      <c r="F206" s="33">
        <f t="shared" si="12"/>
        <v>4058390</v>
      </c>
      <c r="G206" s="34">
        <v>4058390</v>
      </c>
      <c r="H206" s="34">
        <f t="shared" si="13"/>
        <v>100</v>
      </c>
      <c r="I206" s="35">
        <v>5785400</v>
      </c>
      <c r="J206" s="23">
        <f t="shared" si="14"/>
        <v>70.148822899021681</v>
      </c>
    </row>
    <row r="207" spans="1:10" ht="132" outlineLevel="5" x14ac:dyDescent="0.25">
      <c r="A207" s="30" t="s">
        <v>388</v>
      </c>
      <c r="B207" s="36" t="s">
        <v>389</v>
      </c>
      <c r="C207" s="32">
        <v>0</v>
      </c>
      <c r="D207" s="32">
        <v>0</v>
      </c>
      <c r="E207" s="32">
        <v>5075100</v>
      </c>
      <c r="F207" s="33">
        <f t="shared" si="12"/>
        <v>5075100</v>
      </c>
      <c r="G207" s="34">
        <v>0</v>
      </c>
      <c r="H207" s="34">
        <f t="shared" si="13"/>
        <v>0</v>
      </c>
      <c r="I207" s="35">
        <v>5075100</v>
      </c>
      <c r="J207" s="23">
        <f t="shared" si="14"/>
        <v>0</v>
      </c>
    </row>
    <row r="208" spans="1:10" ht="198" outlineLevel="5" x14ac:dyDescent="0.25">
      <c r="A208" s="30" t="s">
        <v>390</v>
      </c>
      <c r="B208" s="36" t="s">
        <v>391</v>
      </c>
      <c r="C208" s="32">
        <v>0</v>
      </c>
      <c r="D208" s="32">
        <v>1436500</v>
      </c>
      <c r="E208" s="32">
        <v>19349000</v>
      </c>
      <c r="F208" s="33">
        <f t="shared" si="12"/>
        <v>20785500</v>
      </c>
      <c r="G208" s="34">
        <v>20785500</v>
      </c>
      <c r="H208" s="34">
        <f t="shared" si="13"/>
        <v>100</v>
      </c>
      <c r="I208" s="35">
        <v>59942200</v>
      </c>
      <c r="J208" s="23">
        <f t="shared" si="14"/>
        <v>34.675904454624622</v>
      </c>
    </row>
    <row r="209" spans="1:14" ht="184.8" outlineLevel="5" x14ac:dyDescent="0.25">
      <c r="A209" s="30" t="s">
        <v>392</v>
      </c>
      <c r="B209" s="36" t="s">
        <v>393</v>
      </c>
      <c r="C209" s="32">
        <v>54900</v>
      </c>
      <c r="D209" s="32">
        <v>0</v>
      </c>
      <c r="E209" s="32">
        <v>0</v>
      </c>
      <c r="F209" s="33">
        <f t="shared" si="12"/>
        <v>54900</v>
      </c>
      <c r="G209" s="34">
        <v>25392.86</v>
      </c>
      <c r="H209" s="34">
        <f t="shared" si="13"/>
        <v>46.252932604735889</v>
      </c>
      <c r="I209" s="35">
        <v>54900</v>
      </c>
      <c r="J209" s="23">
        <f t="shared" si="14"/>
        <v>46.252932604735889</v>
      </c>
    </row>
    <row r="210" spans="1:14" ht="132" outlineLevel="5" x14ac:dyDescent="0.25">
      <c r="A210" s="30" t="s">
        <v>394</v>
      </c>
      <c r="B210" s="31" t="s">
        <v>395</v>
      </c>
      <c r="C210" s="32">
        <v>0</v>
      </c>
      <c r="D210" s="32">
        <v>645100</v>
      </c>
      <c r="E210" s="32">
        <v>0</v>
      </c>
      <c r="F210" s="33">
        <f t="shared" si="12"/>
        <v>645100</v>
      </c>
      <c r="G210" s="34">
        <v>645100</v>
      </c>
      <c r="H210" s="34">
        <f t="shared" si="13"/>
        <v>100</v>
      </c>
      <c r="I210" s="35">
        <v>645100</v>
      </c>
      <c r="J210" s="23">
        <f t="shared" si="14"/>
        <v>100</v>
      </c>
    </row>
    <row r="211" spans="1:14" ht="369.6" outlineLevel="5" x14ac:dyDescent="0.25">
      <c r="A211" s="30" t="s">
        <v>396</v>
      </c>
      <c r="B211" s="36" t="s">
        <v>397</v>
      </c>
      <c r="C211" s="32">
        <v>0</v>
      </c>
      <c r="D211" s="32">
        <v>0</v>
      </c>
      <c r="E211" s="32">
        <v>0</v>
      </c>
      <c r="F211" s="33">
        <f t="shared" si="12"/>
        <v>0</v>
      </c>
      <c r="G211" s="34">
        <v>0</v>
      </c>
      <c r="H211" s="34">
        <v>0</v>
      </c>
      <c r="I211" s="35">
        <v>6000000</v>
      </c>
      <c r="J211" s="23">
        <f t="shared" si="14"/>
        <v>0</v>
      </c>
    </row>
    <row r="212" spans="1:14" ht="26.4" outlineLevel="2" x14ac:dyDescent="0.25">
      <c r="A212" s="30" t="s">
        <v>398</v>
      </c>
      <c r="B212" s="31" t="s">
        <v>399</v>
      </c>
      <c r="C212" s="32">
        <v>61511450.939999998</v>
      </c>
      <c r="D212" s="32">
        <v>106815228.05</v>
      </c>
      <c r="E212" s="32">
        <v>56758303.700000003</v>
      </c>
      <c r="F212" s="33">
        <f t="shared" si="12"/>
        <v>225084982.69</v>
      </c>
      <c r="G212" s="34">
        <v>209735304.08000001</v>
      </c>
      <c r="H212" s="34">
        <f t="shared" si="13"/>
        <v>93.180496350065056</v>
      </c>
      <c r="I212" s="35">
        <v>294458821.79000002</v>
      </c>
      <c r="J212" s="23">
        <f t="shared" si="14"/>
        <v>71.227380047583537</v>
      </c>
      <c r="K212" s="2">
        <f>F215+F216+F217+F218+F219+F220+F221+F222+F223+F224+F225+F226+F227+F228+F229+F230+F231+F232+F233+F235+F237</f>
        <v>225084982.68999997</v>
      </c>
      <c r="L212" s="2">
        <f>G215+G216+G217+G218+G219+G220+G221+G222+G223+G224+G225+G226+G227+G228+G229+G230+G231+G232+G233+G235+G237</f>
        <v>209735304.08000001</v>
      </c>
      <c r="M212" s="2">
        <f>H215+H216+H217+H218+H219+H220+H221+H222+H223+H224+H225+H226+H227+H228+H229+H230+H231+H232+H233+H235+H237</f>
        <v>1793.734306344058</v>
      </c>
      <c r="N212" s="2">
        <f>I215+I216+I217+I218+I219+I220+I221+I222+I223+I224+I225+I226+I227+I228+I229+I230+I231+I232+I233+I235+I237</f>
        <v>294458821.78999996</v>
      </c>
    </row>
    <row r="213" spans="1:14" ht="52.8" outlineLevel="3" x14ac:dyDescent="0.25">
      <c r="A213" s="30" t="s">
        <v>400</v>
      </c>
      <c r="B213" s="31" t="s">
        <v>401</v>
      </c>
      <c r="C213" s="32">
        <v>60347357.560000002</v>
      </c>
      <c r="D213" s="32">
        <v>105816121.45</v>
      </c>
      <c r="E213" s="32">
        <v>55748703.710000001</v>
      </c>
      <c r="F213" s="33">
        <f t="shared" si="12"/>
        <v>221912182.72</v>
      </c>
      <c r="G213" s="34">
        <v>207172404.11000001</v>
      </c>
      <c r="H213" s="34">
        <f t="shared" si="13"/>
        <v>93.357832621295046</v>
      </c>
      <c r="I213" s="18">
        <v>290291221.79000002</v>
      </c>
      <c r="J213" s="23">
        <f t="shared" si="14"/>
        <v>71.367092271178251</v>
      </c>
    </row>
    <row r="214" spans="1:14" ht="52.8" outlineLevel="4" x14ac:dyDescent="0.25">
      <c r="A214" s="30" t="s">
        <v>402</v>
      </c>
      <c r="B214" s="31" t="s">
        <v>403</v>
      </c>
      <c r="C214" s="32">
        <v>60347357.560000002</v>
      </c>
      <c r="D214" s="32">
        <v>105816121.45</v>
      </c>
      <c r="E214" s="32">
        <v>55748703.710000001</v>
      </c>
      <c r="F214" s="33">
        <f t="shared" si="12"/>
        <v>221912182.72</v>
      </c>
      <c r="G214" s="34">
        <v>207172404.11000001</v>
      </c>
      <c r="H214" s="34">
        <f t="shared" si="13"/>
        <v>93.357832621295046</v>
      </c>
      <c r="I214" s="35">
        <v>290291221.79000002</v>
      </c>
      <c r="J214" s="23">
        <f t="shared" si="14"/>
        <v>71.367092271178251</v>
      </c>
    </row>
    <row r="215" spans="1:14" ht="224.4" outlineLevel="5" x14ac:dyDescent="0.25">
      <c r="A215" s="30" t="s">
        <v>404</v>
      </c>
      <c r="B215" s="36" t="s">
        <v>405</v>
      </c>
      <c r="C215" s="32">
        <v>11574230</v>
      </c>
      <c r="D215" s="32">
        <v>14465000</v>
      </c>
      <c r="E215" s="32">
        <v>12086790</v>
      </c>
      <c r="F215" s="33">
        <f t="shared" si="12"/>
        <v>38126020</v>
      </c>
      <c r="G215" s="34">
        <v>38125265.530000001</v>
      </c>
      <c r="H215" s="34">
        <f t="shared" si="13"/>
        <v>99.998021115238373</v>
      </c>
      <c r="I215" s="35">
        <v>52520210</v>
      </c>
      <c r="J215" s="23">
        <f t="shared" si="14"/>
        <v>72.591609077724556</v>
      </c>
    </row>
    <row r="216" spans="1:14" ht="184.8" outlineLevel="5" x14ac:dyDescent="0.25">
      <c r="A216" s="30" t="s">
        <v>406</v>
      </c>
      <c r="B216" s="36" t="s">
        <v>407</v>
      </c>
      <c r="C216" s="32">
        <v>0</v>
      </c>
      <c r="D216" s="32">
        <v>40081.79</v>
      </c>
      <c r="E216" s="32">
        <v>9200</v>
      </c>
      <c r="F216" s="33">
        <f t="shared" si="12"/>
        <v>49281.79</v>
      </c>
      <c r="G216" s="34">
        <v>49281.79</v>
      </c>
      <c r="H216" s="34">
        <f t="shared" si="13"/>
        <v>100</v>
      </c>
      <c r="I216" s="35">
        <v>49281.79</v>
      </c>
      <c r="J216" s="23">
        <f t="shared" si="14"/>
        <v>100</v>
      </c>
    </row>
    <row r="217" spans="1:14" ht="396" outlineLevel="5" x14ac:dyDescent="0.25">
      <c r="A217" s="30" t="s">
        <v>408</v>
      </c>
      <c r="B217" s="36" t="s">
        <v>409</v>
      </c>
      <c r="C217" s="32">
        <v>7403084.9000000004</v>
      </c>
      <c r="D217" s="32">
        <v>12889242.93</v>
      </c>
      <c r="E217" s="32">
        <v>5565146.5599999996</v>
      </c>
      <c r="F217" s="33">
        <f t="shared" si="12"/>
        <v>25857474.389999997</v>
      </c>
      <c r="G217" s="34">
        <v>25812925.170000002</v>
      </c>
      <c r="H217" s="34">
        <f t="shared" si="13"/>
        <v>99.827712407917062</v>
      </c>
      <c r="I217" s="35">
        <v>33012330</v>
      </c>
      <c r="J217" s="23">
        <f t="shared" si="14"/>
        <v>78.191770074999255</v>
      </c>
    </row>
    <row r="218" spans="1:14" ht="409.2" outlineLevel="5" x14ac:dyDescent="0.25">
      <c r="A218" s="30" t="s">
        <v>410</v>
      </c>
      <c r="B218" s="36" t="s">
        <v>411</v>
      </c>
      <c r="C218" s="32">
        <v>2658148.96</v>
      </c>
      <c r="D218" s="32">
        <v>6700779.0800000001</v>
      </c>
      <c r="E218" s="32">
        <v>1596272.82</v>
      </c>
      <c r="F218" s="33">
        <f t="shared" si="12"/>
        <v>10955200.859999999</v>
      </c>
      <c r="G218" s="34">
        <v>10955200.789999999</v>
      </c>
      <c r="H218" s="34">
        <f t="shared" si="13"/>
        <v>99.999999361034071</v>
      </c>
      <c r="I218" s="35">
        <v>13507610</v>
      </c>
      <c r="J218" s="23">
        <f t="shared" si="14"/>
        <v>81.103916903138298</v>
      </c>
    </row>
    <row r="219" spans="1:14" ht="198" outlineLevel="5" x14ac:dyDescent="0.25">
      <c r="A219" s="30" t="s">
        <v>412</v>
      </c>
      <c r="B219" s="36" t="s">
        <v>413</v>
      </c>
      <c r="C219" s="32">
        <v>14309.99</v>
      </c>
      <c r="D219" s="32">
        <v>25250.01</v>
      </c>
      <c r="E219" s="32">
        <v>14309.99</v>
      </c>
      <c r="F219" s="33">
        <f t="shared" si="12"/>
        <v>53869.99</v>
      </c>
      <c r="G219" s="34">
        <v>44000</v>
      </c>
      <c r="H219" s="34">
        <f t="shared" si="13"/>
        <v>81.678129140176196</v>
      </c>
      <c r="I219" s="35">
        <v>61000</v>
      </c>
      <c r="J219" s="23">
        <f t="shared" si="14"/>
        <v>72.131147540983605</v>
      </c>
    </row>
    <row r="220" spans="1:14" ht="198" outlineLevel="5" x14ac:dyDescent="0.25">
      <c r="A220" s="30" t="s">
        <v>414</v>
      </c>
      <c r="B220" s="36" t="s">
        <v>415</v>
      </c>
      <c r="C220" s="32">
        <v>1911826.8</v>
      </c>
      <c r="D220" s="32">
        <v>1937174.29</v>
      </c>
      <c r="E220" s="32">
        <v>1808446.8</v>
      </c>
      <c r="F220" s="33">
        <f t="shared" si="12"/>
        <v>5657447.8899999997</v>
      </c>
      <c r="G220" s="34">
        <v>5648446</v>
      </c>
      <c r="H220" s="34">
        <f t="shared" si="13"/>
        <v>99.840884261330771</v>
      </c>
      <c r="I220" s="35">
        <v>7297700</v>
      </c>
      <c r="J220" s="23">
        <f t="shared" si="14"/>
        <v>77.400359017224602</v>
      </c>
    </row>
    <row r="221" spans="1:14" ht="132" outlineLevel="5" x14ac:dyDescent="0.25">
      <c r="A221" s="30" t="s">
        <v>416</v>
      </c>
      <c r="B221" s="36" t="s">
        <v>417</v>
      </c>
      <c r="C221" s="32">
        <v>24775</v>
      </c>
      <c r="D221" s="32">
        <v>24775</v>
      </c>
      <c r="E221" s="32">
        <v>26775</v>
      </c>
      <c r="F221" s="33">
        <f t="shared" ref="F221:F252" si="15">C221+D221+E221</f>
        <v>76325</v>
      </c>
      <c r="G221" s="34">
        <v>76325</v>
      </c>
      <c r="H221" s="34">
        <f t="shared" si="13"/>
        <v>100</v>
      </c>
      <c r="I221" s="35">
        <v>100100</v>
      </c>
      <c r="J221" s="23">
        <f t="shared" si="14"/>
        <v>76.248751248751248</v>
      </c>
    </row>
    <row r="222" spans="1:14" ht="250.8" outlineLevel="5" x14ac:dyDescent="0.25">
      <c r="A222" s="30" t="s">
        <v>418</v>
      </c>
      <c r="B222" s="36" t="s">
        <v>419</v>
      </c>
      <c r="C222" s="32">
        <v>106700</v>
      </c>
      <c r="D222" s="32">
        <v>106700</v>
      </c>
      <c r="E222" s="32">
        <v>106700</v>
      </c>
      <c r="F222" s="33">
        <f t="shared" si="15"/>
        <v>320100</v>
      </c>
      <c r="G222" s="34">
        <v>0</v>
      </c>
      <c r="H222" s="34">
        <f t="shared" si="13"/>
        <v>0</v>
      </c>
      <c r="I222" s="35">
        <v>426800</v>
      </c>
      <c r="J222" s="23">
        <f t="shared" si="14"/>
        <v>0</v>
      </c>
    </row>
    <row r="223" spans="1:14" ht="158.4" outlineLevel="5" x14ac:dyDescent="0.25">
      <c r="A223" s="30" t="s">
        <v>420</v>
      </c>
      <c r="B223" s="36" t="s">
        <v>421</v>
      </c>
      <c r="C223" s="32">
        <v>9146</v>
      </c>
      <c r="D223" s="32">
        <v>9007</v>
      </c>
      <c r="E223" s="32">
        <v>9007</v>
      </c>
      <c r="F223" s="33">
        <f t="shared" si="15"/>
        <v>27160</v>
      </c>
      <c r="G223" s="34">
        <v>25800</v>
      </c>
      <c r="H223" s="34">
        <f t="shared" si="13"/>
        <v>94.992636229749621</v>
      </c>
      <c r="I223" s="35">
        <v>35400</v>
      </c>
      <c r="J223" s="23">
        <f t="shared" si="14"/>
        <v>72.881355932203391</v>
      </c>
    </row>
    <row r="224" spans="1:14" ht="211.2" outlineLevel="5" x14ac:dyDescent="0.25">
      <c r="A224" s="30" t="s">
        <v>422</v>
      </c>
      <c r="B224" s="36" t="s">
        <v>423</v>
      </c>
      <c r="C224" s="32">
        <v>378969.22</v>
      </c>
      <c r="D224" s="32">
        <v>573162.22</v>
      </c>
      <c r="E224" s="32">
        <v>353969.22</v>
      </c>
      <c r="F224" s="33">
        <f t="shared" si="15"/>
        <v>1306100.6599999999</v>
      </c>
      <c r="G224" s="34">
        <v>984178.48</v>
      </c>
      <c r="H224" s="34">
        <f t="shared" si="13"/>
        <v>75.35242191823103</v>
      </c>
      <c r="I224" s="35">
        <v>1533690</v>
      </c>
      <c r="J224" s="23">
        <f t="shared" si="14"/>
        <v>64.170626397772693</v>
      </c>
    </row>
    <row r="225" spans="1:10" ht="303.60000000000002" outlineLevel="5" x14ac:dyDescent="0.25">
      <c r="A225" s="30" t="s">
        <v>424</v>
      </c>
      <c r="B225" s="36" t="s">
        <v>425</v>
      </c>
      <c r="C225" s="32">
        <v>113775</v>
      </c>
      <c r="D225" s="32">
        <v>113775</v>
      </c>
      <c r="E225" s="32">
        <v>113775</v>
      </c>
      <c r="F225" s="33">
        <f t="shared" si="15"/>
        <v>341325</v>
      </c>
      <c r="G225" s="34">
        <v>297160</v>
      </c>
      <c r="H225" s="34">
        <f t="shared" si="13"/>
        <v>87.060719255841207</v>
      </c>
      <c r="I225" s="35">
        <v>473000</v>
      </c>
      <c r="J225" s="23">
        <f t="shared" si="14"/>
        <v>62.824524312896401</v>
      </c>
    </row>
    <row r="226" spans="1:10" ht="409.6" outlineLevel="5" x14ac:dyDescent="0.25">
      <c r="A226" s="30" t="s">
        <v>426</v>
      </c>
      <c r="B226" s="36" t="s">
        <v>427</v>
      </c>
      <c r="C226" s="32">
        <v>16286443.380000001</v>
      </c>
      <c r="D226" s="32">
        <v>34408704.460000001</v>
      </c>
      <c r="E226" s="32">
        <v>11742062.67</v>
      </c>
      <c r="F226" s="33">
        <f t="shared" si="15"/>
        <v>62437210.510000005</v>
      </c>
      <c r="G226" s="34">
        <v>62456687.170000002</v>
      </c>
      <c r="H226" s="34">
        <f t="shared" si="13"/>
        <v>100.03119399448006</v>
      </c>
      <c r="I226" s="35">
        <v>83890100</v>
      </c>
      <c r="J226" s="23">
        <f t="shared" si="14"/>
        <v>74.450605220401457</v>
      </c>
    </row>
    <row r="227" spans="1:10" ht="224.4" outlineLevel="5" x14ac:dyDescent="0.25">
      <c r="A227" s="30" t="s">
        <v>428</v>
      </c>
      <c r="B227" s="36" t="s">
        <v>429</v>
      </c>
      <c r="C227" s="32">
        <v>2230200.36</v>
      </c>
      <c r="D227" s="32">
        <v>1822144.2</v>
      </c>
      <c r="E227" s="32">
        <v>953370.1</v>
      </c>
      <c r="F227" s="33">
        <f t="shared" si="15"/>
        <v>5005714.6599999992</v>
      </c>
      <c r="G227" s="34">
        <v>4052344.02</v>
      </c>
      <c r="H227" s="34">
        <f t="shared" si="13"/>
        <v>80.95435507704309</v>
      </c>
      <c r="I227" s="35">
        <v>6590500</v>
      </c>
      <c r="J227" s="23">
        <f t="shared" si="14"/>
        <v>61.487656778696611</v>
      </c>
    </row>
    <row r="228" spans="1:10" ht="211.2" outlineLevel="5" x14ac:dyDescent="0.25">
      <c r="A228" s="30" t="s">
        <v>430</v>
      </c>
      <c r="B228" s="36" t="s">
        <v>431</v>
      </c>
      <c r="C228" s="32">
        <v>5198225</v>
      </c>
      <c r="D228" s="32">
        <v>5198225</v>
      </c>
      <c r="E228" s="32">
        <v>5198225</v>
      </c>
      <c r="F228" s="33">
        <f t="shared" si="15"/>
        <v>15594675</v>
      </c>
      <c r="G228" s="34">
        <v>7814581</v>
      </c>
      <c r="H228" s="34">
        <f t="shared" si="13"/>
        <v>50.110573000078553</v>
      </c>
      <c r="I228" s="35">
        <v>20792900</v>
      </c>
      <c r="J228" s="23">
        <f t="shared" si="14"/>
        <v>37.582929750058916</v>
      </c>
    </row>
    <row r="229" spans="1:10" ht="224.4" outlineLevel="5" x14ac:dyDescent="0.25">
      <c r="A229" s="30" t="s">
        <v>432</v>
      </c>
      <c r="B229" s="36" t="s">
        <v>433</v>
      </c>
      <c r="C229" s="32">
        <v>0</v>
      </c>
      <c r="D229" s="32">
        <v>5292800</v>
      </c>
      <c r="E229" s="32">
        <v>5292800</v>
      </c>
      <c r="F229" s="33">
        <f t="shared" si="15"/>
        <v>10585600</v>
      </c>
      <c r="G229" s="34">
        <v>8137532</v>
      </c>
      <c r="H229" s="34">
        <f t="shared" si="13"/>
        <v>76.873601874244258</v>
      </c>
      <c r="I229" s="35">
        <v>10585600</v>
      </c>
      <c r="J229" s="23">
        <f t="shared" si="14"/>
        <v>76.873601874244258</v>
      </c>
    </row>
    <row r="230" spans="1:10" ht="409.2" outlineLevel="5" x14ac:dyDescent="0.25">
      <c r="A230" s="30" t="s">
        <v>434</v>
      </c>
      <c r="B230" s="36" t="s">
        <v>435</v>
      </c>
      <c r="C230" s="32">
        <v>12281625.439999999</v>
      </c>
      <c r="D230" s="32">
        <v>19898409.960000001</v>
      </c>
      <c r="E230" s="32">
        <v>9597634.0299999993</v>
      </c>
      <c r="F230" s="33">
        <f t="shared" si="15"/>
        <v>41777669.43</v>
      </c>
      <c r="G230" s="34">
        <v>39412834.740000002</v>
      </c>
      <c r="H230" s="34">
        <f t="shared" si="13"/>
        <v>94.33947675333502</v>
      </c>
      <c r="I230" s="35">
        <v>55538300</v>
      </c>
      <c r="J230" s="23">
        <f t="shared" si="14"/>
        <v>70.965144305821397</v>
      </c>
    </row>
    <row r="231" spans="1:10" ht="171.6" outlineLevel="5" x14ac:dyDescent="0.25">
      <c r="A231" s="30" t="s">
        <v>436</v>
      </c>
      <c r="B231" s="36" t="s">
        <v>437</v>
      </c>
      <c r="C231" s="32">
        <v>155897.51</v>
      </c>
      <c r="D231" s="32">
        <v>147507.51</v>
      </c>
      <c r="E231" s="32">
        <v>141702.51999999999</v>
      </c>
      <c r="F231" s="33">
        <f t="shared" si="15"/>
        <v>445107.54000000004</v>
      </c>
      <c r="G231" s="34">
        <v>445107.54</v>
      </c>
      <c r="H231" s="34">
        <f t="shared" si="13"/>
        <v>99.999999999999986</v>
      </c>
      <c r="I231" s="35">
        <v>580800</v>
      </c>
      <c r="J231" s="23">
        <f t="shared" si="14"/>
        <v>76.636973140495869</v>
      </c>
    </row>
    <row r="232" spans="1:10" ht="145.19999999999999" outlineLevel="5" x14ac:dyDescent="0.25">
      <c r="A232" s="30" t="s">
        <v>438</v>
      </c>
      <c r="B232" s="36" t="s">
        <v>439</v>
      </c>
      <c r="C232" s="32">
        <v>0</v>
      </c>
      <c r="D232" s="32">
        <v>2163383</v>
      </c>
      <c r="E232" s="32">
        <v>1132517</v>
      </c>
      <c r="F232" s="33">
        <f t="shared" si="15"/>
        <v>3295900</v>
      </c>
      <c r="G232" s="34">
        <v>2834734.88</v>
      </c>
      <c r="H232" s="34">
        <f t="shared" si="13"/>
        <v>86.007915288692004</v>
      </c>
      <c r="I232" s="35">
        <v>3295900</v>
      </c>
      <c r="J232" s="23">
        <f t="shared" si="14"/>
        <v>86.007915288692004</v>
      </c>
    </row>
    <row r="233" spans="1:10" ht="118.8" outlineLevel="3" x14ac:dyDescent="0.25">
      <c r="A233" s="30" t="s">
        <v>440</v>
      </c>
      <c r="B233" s="31" t="s">
        <v>441</v>
      </c>
      <c r="C233" s="32">
        <v>609900</v>
      </c>
      <c r="D233" s="32">
        <v>609900</v>
      </c>
      <c r="E233" s="32">
        <v>609900</v>
      </c>
      <c r="F233" s="33">
        <f t="shared" si="15"/>
        <v>1829700</v>
      </c>
      <c r="G233" s="34">
        <v>1219800</v>
      </c>
      <c r="H233" s="34">
        <f t="shared" si="13"/>
        <v>66.666666666666657</v>
      </c>
      <c r="I233" s="35">
        <v>2424800</v>
      </c>
      <c r="J233" s="23">
        <f t="shared" si="14"/>
        <v>50.305179808644006</v>
      </c>
    </row>
    <row r="234" spans="1:10" ht="118.8" outlineLevel="4" x14ac:dyDescent="0.25">
      <c r="A234" s="30" t="s">
        <v>442</v>
      </c>
      <c r="B234" s="31" t="s">
        <v>443</v>
      </c>
      <c r="C234" s="32">
        <v>609900</v>
      </c>
      <c r="D234" s="32">
        <v>609900</v>
      </c>
      <c r="E234" s="32">
        <v>609900</v>
      </c>
      <c r="F234" s="33">
        <f t="shared" si="15"/>
        <v>1829700</v>
      </c>
      <c r="G234" s="34">
        <v>1219800</v>
      </c>
      <c r="H234" s="34">
        <f t="shared" si="13"/>
        <v>66.666666666666657</v>
      </c>
      <c r="I234" s="18">
        <v>2424800</v>
      </c>
      <c r="J234" s="23">
        <f t="shared" si="14"/>
        <v>50.305179808644006</v>
      </c>
    </row>
    <row r="235" spans="1:10" ht="52.8" outlineLevel="3" x14ac:dyDescent="0.25">
      <c r="A235" s="30" t="s">
        <v>444</v>
      </c>
      <c r="B235" s="31" t="s">
        <v>445</v>
      </c>
      <c r="C235" s="32">
        <v>554193.38</v>
      </c>
      <c r="D235" s="32">
        <v>384406.6</v>
      </c>
      <c r="E235" s="32">
        <v>399699.99</v>
      </c>
      <c r="F235" s="33">
        <f t="shared" si="15"/>
        <v>1338299.97</v>
      </c>
      <c r="G235" s="34">
        <v>1338299.97</v>
      </c>
      <c r="H235" s="34">
        <f t="shared" si="13"/>
        <v>100</v>
      </c>
      <c r="I235" s="35">
        <v>1738000</v>
      </c>
      <c r="J235" s="23">
        <f t="shared" si="14"/>
        <v>77.002299769850396</v>
      </c>
    </row>
    <row r="236" spans="1:10" ht="66" outlineLevel="4" x14ac:dyDescent="0.25">
      <c r="A236" s="30" t="s">
        <v>446</v>
      </c>
      <c r="B236" s="31" t="s">
        <v>447</v>
      </c>
      <c r="C236" s="32">
        <v>554193.38</v>
      </c>
      <c r="D236" s="32">
        <v>384406.6</v>
      </c>
      <c r="E236" s="32">
        <v>399699.99</v>
      </c>
      <c r="F236" s="33">
        <f t="shared" si="15"/>
        <v>1338299.97</v>
      </c>
      <c r="G236" s="34">
        <v>1338299.97</v>
      </c>
      <c r="H236" s="34">
        <f t="shared" si="13"/>
        <v>100</v>
      </c>
      <c r="I236" s="18">
        <v>1738000</v>
      </c>
      <c r="J236" s="23">
        <f t="shared" si="14"/>
        <v>77.002299769850396</v>
      </c>
    </row>
    <row r="237" spans="1:10" ht="92.4" outlineLevel="3" x14ac:dyDescent="0.25">
      <c r="A237" s="30" t="s">
        <v>448</v>
      </c>
      <c r="B237" s="31" t="s">
        <v>449</v>
      </c>
      <c r="C237" s="32">
        <v>0</v>
      </c>
      <c r="D237" s="32">
        <v>4800</v>
      </c>
      <c r="E237" s="32">
        <v>0</v>
      </c>
      <c r="F237" s="33">
        <f t="shared" si="15"/>
        <v>4800</v>
      </c>
      <c r="G237" s="34">
        <v>4800</v>
      </c>
      <c r="H237" s="34">
        <f t="shared" si="13"/>
        <v>100</v>
      </c>
      <c r="I237" s="35">
        <v>4800</v>
      </c>
      <c r="J237" s="23">
        <f t="shared" si="14"/>
        <v>100</v>
      </c>
    </row>
    <row r="238" spans="1:10" ht="92.4" outlineLevel="4" x14ac:dyDescent="0.25">
      <c r="A238" s="30" t="s">
        <v>450</v>
      </c>
      <c r="B238" s="31" t="s">
        <v>451</v>
      </c>
      <c r="C238" s="32">
        <v>0</v>
      </c>
      <c r="D238" s="32">
        <v>4800</v>
      </c>
      <c r="E238" s="32">
        <v>0</v>
      </c>
      <c r="F238" s="33">
        <f t="shared" si="15"/>
        <v>4800</v>
      </c>
      <c r="G238" s="34">
        <v>4800</v>
      </c>
      <c r="H238" s="34">
        <f t="shared" si="13"/>
        <v>100</v>
      </c>
      <c r="I238" s="18">
        <v>4800</v>
      </c>
      <c r="J238" s="23">
        <f t="shared" si="14"/>
        <v>100</v>
      </c>
    </row>
    <row r="239" spans="1:10" ht="52.8" outlineLevel="1" x14ac:dyDescent="0.25">
      <c r="A239" s="30" t="s">
        <v>452</v>
      </c>
      <c r="B239" s="31" t="s">
        <v>453</v>
      </c>
      <c r="C239" s="32">
        <v>99960</v>
      </c>
      <c r="D239" s="32">
        <v>1264434.81</v>
      </c>
      <c r="E239" s="32">
        <v>2650563.62</v>
      </c>
      <c r="F239" s="33">
        <f t="shared" si="15"/>
        <v>4014958.43</v>
      </c>
      <c r="G239" s="34">
        <v>2467093.37</v>
      </c>
      <c r="H239" s="34">
        <f t="shared" si="13"/>
        <v>61.447544551538478</v>
      </c>
      <c r="I239" s="35">
        <v>4014958.43</v>
      </c>
      <c r="J239" s="23">
        <f t="shared" si="14"/>
        <v>61.447544551538478</v>
      </c>
    </row>
    <row r="240" spans="1:10" ht="39.6" outlineLevel="2" x14ac:dyDescent="0.25">
      <c r="A240" s="30" t="s">
        <v>454</v>
      </c>
      <c r="B240" s="31" t="s">
        <v>455</v>
      </c>
      <c r="C240" s="32">
        <v>99960</v>
      </c>
      <c r="D240" s="32">
        <v>1264434.81</v>
      </c>
      <c r="E240" s="32">
        <v>2650563.62</v>
      </c>
      <c r="F240" s="33">
        <f t="shared" si="15"/>
        <v>4014958.43</v>
      </c>
      <c r="G240" s="34">
        <v>2467093.37</v>
      </c>
      <c r="H240" s="34">
        <f t="shared" si="13"/>
        <v>61.447544551538478</v>
      </c>
      <c r="I240" s="18">
        <v>4014958.43</v>
      </c>
      <c r="J240" s="23">
        <f t="shared" si="14"/>
        <v>61.447544551538478</v>
      </c>
    </row>
    <row r="241" spans="1:10" ht="66" outlineLevel="3" x14ac:dyDescent="0.25">
      <c r="A241" s="30" t="s">
        <v>456</v>
      </c>
      <c r="B241" s="31" t="s">
        <v>457</v>
      </c>
      <c r="C241" s="32">
        <v>99960</v>
      </c>
      <c r="D241" s="32">
        <v>1264434.81</v>
      </c>
      <c r="E241" s="32">
        <v>2650563.62</v>
      </c>
      <c r="F241" s="33">
        <f t="shared" si="15"/>
        <v>4014958.43</v>
      </c>
      <c r="G241" s="34">
        <v>2467093.37</v>
      </c>
      <c r="H241" s="34">
        <f t="shared" si="13"/>
        <v>61.447544551538478</v>
      </c>
      <c r="I241" s="35">
        <v>4014958.43</v>
      </c>
      <c r="J241" s="23">
        <f t="shared" si="14"/>
        <v>61.447544551538478</v>
      </c>
    </row>
    <row r="242" spans="1:10" ht="26.4" outlineLevel="1" x14ac:dyDescent="0.25">
      <c r="A242" s="30" t="s">
        <v>458</v>
      </c>
      <c r="B242" s="31" t="s">
        <v>459</v>
      </c>
      <c r="C242" s="32">
        <v>49791.12</v>
      </c>
      <c r="D242" s="32">
        <v>671743.06</v>
      </c>
      <c r="E242" s="32">
        <v>443982.1</v>
      </c>
      <c r="F242" s="33">
        <f t="shared" si="15"/>
        <v>1165516.28</v>
      </c>
      <c r="G242" s="34">
        <v>1029283.22</v>
      </c>
      <c r="H242" s="34">
        <f t="shared" si="13"/>
        <v>88.311355033153205</v>
      </c>
      <c r="I242" s="35">
        <v>1215307.3799999999</v>
      </c>
      <c r="J242" s="23">
        <f t="shared" si="14"/>
        <v>84.693241968134842</v>
      </c>
    </row>
    <row r="243" spans="1:10" ht="26.4" outlineLevel="2" x14ac:dyDescent="0.25">
      <c r="A243" s="30" t="s">
        <v>460</v>
      </c>
      <c r="B243" s="31" t="s">
        <v>461</v>
      </c>
      <c r="C243" s="32">
        <v>49791.12</v>
      </c>
      <c r="D243" s="32">
        <v>671743.06</v>
      </c>
      <c r="E243" s="32">
        <v>443982.1</v>
      </c>
      <c r="F243" s="33">
        <f t="shared" si="15"/>
        <v>1165516.28</v>
      </c>
      <c r="G243" s="34">
        <v>1029283.22</v>
      </c>
      <c r="H243" s="34">
        <f t="shared" si="13"/>
        <v>88.311355033153205</v>
      </c>
      <c r="I243" s="18">
        <v>1215307.3799999999</v>
      </c>
      <c r="J243" s="23">
        <f t="shared" si="14"/>
        <v>84.693241968134842</v>
      </c>
    </row>
    <row r="244" spans="1:10" ht="26.4" outlineLevel="3" x14ac:dyDescent="0.25">
      <c r="A244" s="30" t="s">
        <v>462</v>
      </c>
      <c r="B244" s="31" t="s">
        <v>461</v>
      </c>
      <c r="C244" s="32">
        <v>49791.12</v>
      </c>
      <c r="D244" s="32">
        <v>671743.06</v>
      </c>
      <c r="E244" s="32">
        <v>443982.1</v>
      </c>
      <c r="F244" s="33">
        <f t="shared" si="15"/>
        <v>1165516.28</v>
      </c>
      <c r="G244" s="34">
        <v>1029283.22</v>
      </c>
      <c r="H244" s="34">
        <f t="shared" si="13"/>
        <v>88.311355033153205</v>
      </c>
      <c r="I244" s="35">
        <v>1215307.3799999999</v>
      </c>
      <c r="J244" s="23">
        <f t="shared" si="14"/>
        <v>84.693241968134842</v>
      </c>
    </row>
    <row r="245" spans="1:10" ht="118.8" outlineLevel="1" x14ac:dyDescent="0.25">
      <c r="A245" s="30" t="s">
        <v>463</v>
      </c>
      <c r="B245" s="31" t="s">
        <v>464</v>
      </c>
      <c r="C245" s="32">
        <v>0</v>
      </c>
      <c r="D245" s="32">
        <v>696893.28</v>
      </c>
      <c r="E245" s="32">
        <v>0</v>
      </c>
      <c r="F245" s="33">
        <f t="shared" si="15"/>
        <v>696893.28</v>
      </c>
      <c r="G245" s="34">
        <v>696893.28</v>
      </c>
      <c r="H245" s="34">
        <f t="shared" si="13"/>
        <v>100</v>
      </c>
      <c r="I245" s="35">
        <v>696893.28</v>
      </c>
      <c r="J245" s="23">
        <f t="shared" si="14"/>
        <v>100</v>
      </c>
    </row>
    <row r="246" spans="1:10" ht="132" outlineLevel="2" x14ac:dyDescent="0.25">
      <c r="A246" s="30" t="s">
        <v>465</v>
      </c>
      <c r="B246" s="36" t="s">
        <v>466</v>
      </c>
      <c r="C246" s="32">
        <v>0</v>
      </c>
      <c r="D246" s="32">
        <v>696893.28</v>
      </c>
      <c r="E246" s="32">
        <v>0</v>
      </c>
      <c r="F246" s="33">
        <f t="shared" si="15"/>
        <v>696893.28</v>
      </c>
      <c r="G246" s="34">
        <v>696893.28</v>
      </c>
      <c r="H246" s="34">
        <f t="shared" si="13"/>
        <v>100</v>
      </c>
      <c r="I246" s="18">
        <v>696893.28</v>
      </c>
      <c r="J246" s="23">
        <f t="shared" si="14"/>
        <v>100</v>
      </c>
    </row>
    <row r="247" spans="1:10" ht="118.8" outlineLevel="3" x14ac:dyDescent="0.25">
      <c r="A247" s="30" t="s">
        <v>467</v>
      </c>
      <c r="B247" s="36" t="s">
        <v>468</v>
      </c>
      <c r="C247" s="32">
        <v>0</v>
      </c>
      <c r="D247" s="32">
        <v>696893.28</v>
      </c>
      <c r="E247" s="32">
        <v>0</v>
      </c>
      <c r="F247" s="33">
        <f t="shared" si="15"/>
        <v>696893.28</v>
      </c>
      <c r="G247" s="34">
        <v>696893.28</v>
      </c>
      <c r="H247" s="34">
        <f t="shared" si="13"/>
        <v>100</v>
      </c>
      <c r="I247" s="35">
        <v>696893.28</v>
      </c>
      <c r="J247" s="23">
        <f t="shared" si="14"/>
        <v>100</v>
      </c>
    </row>
    <row r="248" spans="1:10" ht="39.6" outlineLevel="4" x14ac:dyDescent="0.25">
      <c r="A248" s="30" t="s">
        <v>469</v>
      </c>
      <c r="B248" s="31" t="s">
        <v>470</v>
      </c>
      <c r="C248" s="32">
        <v>0</v>
      </c>
      <c r="D248" s="32">
        <v>696893.28</v>
      </c>
      <c r="E248" s="32">
        <v>0</v>
      </c>
      <c r="F248" s="33">
        <f t="shared" si="15"/>
        <v>696893.28</v>
      </c>
      <c r="G248" s="34">
        <v>696893.28</v>
      </c>
      <c r="H248" s="34">
        <f t="shared" si="13"/>
        <v>100</v>
      </c>
      <c r="I248" s="35">
        <v>696893.28</v>
      </c>
      <c r="J248" s="23">
        <f t="shared" si="14"/>
        <v>100</v>
      </c>
    </row>
    <row r="249" spans="1:10" ht="52.8" outlineLevel="5" x14ac:dyDescent="0.25">
      <c r="A249" s="30" t="s">
        <v>471</v>
      </c>
      <c r="B249" s="31" t="s">
        <v>472</v>
      </c>
      <c r="C249" s="32">
        <v>0</v>
      </c>
      <c r="D249" s="32">
        <v>696893.28</v>
      </c>
      <c r="E249" s="32">
        <v>0</v>
      </c>
      <c r="F249" s="33">
        <f t="shared" si="15"/>
        <v>696893.28</v>
      </c>
      <c r="G249" s="34">
        <v>696893.28</v>
      </c>
      <c r="H249" s="34">
        <f t="shared" si="13"/>
        <v>100</v>
      </c>
      <c r="I249" s="35">
        <v>696893.28</v>
      </c>
      <c r="J249" s="23">
        <f t="shared" si="14"/>
        <v>100</v>
      </c>
    </row>
    <row r="250" spans="1:10" ht="79.2" outlineLevel="1" x14ac:dyDescent="0.25">
      <c r="A250" s="30" t="s">
        <v>473</v>
      </c>
      <c r="B250" s="31" t="s">
        <v>474</v>
      </c>
      <c r="C250" s="32">
        <v>-596881.66</v>
      </c>
      <c r="D250" s="32">
        <v>-879255.5</v>
      </c>
      <c r="E250" s="32">
        <v>0</v>
      </c>
      <c r="F250" s="33">
        <f t="shared" si="15"/>
        <v>-1476137.1600000001</v>
      </c>
      <c r="G250" s="34">
        <v>-1476137.16</v>
      </c>
      <c r="H250" s="34">
        <f t="shared" si="13"/>
        <v>99.999999999999986</v>
      </c>
      <c r="I250" s="35">
        <v>-1476137.16</v>
      </c>
      <c r="J250" s="23">
        <f t="shared" si="14"/>
        <v>100</v>
      </c>
    </row>
    <row r="251" spans="1:10" ht="66" outlineLevel="2" x14ac:dyDescent="0.25">
      <c r="A251" s="30" t="s">
        <v>475</v>
      </c>
      <c r="B251" s="31" t="s">
        <v>476</v>
      </c>
      <c r="C251" s="32">
        <v>-596881.66</v>
      </c>
      <c r="D251" s="32">
        <v>-879255.5</v>
      </c>
      <c r="E251" s="32">
        <v>0</v>
      </c>
      <c r="F251" s="33">
        <f t="shared" si="15"/>
        <v>-1476137.1600000001</v>
      </c>
      <c r="G251" s="34">
        <v>-1476137.16</v>
      </c>
      <c r="H251" s="34">
        <f t="shared" si="13"/>
        <v>99.999999999999986</v>
      </c>
      <c r="I251" s="18">
        <v>-1476137.16</v>
      </c>
      <c r="J251" s="23">
        <f t="shared" si="14"/>
        <v>100</v>
      </c>
    </row>
    <row r="252" spans="1:10" ht="66" outlineLevel="3" x14ac:dyDescent="0.25">
      <c r="A252" s="30" t="s">
        <v>477</v>
      </c>
      <c r="B252" s="31" t="s">
        <v>478</v>
      </c>
      <c r="C252" s="32">
        <v>-596881.66</v>
      </c>
      <c r="D252" s="32">
        <v>-879255.5</v>
      </c>
      <c r="E252" s="32">
        <v>0</v>
      </c>
      <c r="F252" s="33">
        <f t="shared" si="15"/>
        <v>-1476137.1600000001</v>
      </c>
      <c r="G252" s="34">
        <v>-1476137.16</v>
      </c>
      <c r="H252" s="34">
        <f t="shared" si="13"/>
        <v>99.999999999999986</v>
      </c>
      <c r="I252" s="35">
        <v>-1476137.16</v>
      </c>
      <c r="J252" s="23">
        <f t="shared" si="14"/>
        <v>100</v>
      </c>
    </row>
    <row r="253" spans="1:10" ht="13.2" x14ac:dyDescent="0.25">
      <c r="A253" s="5" t="s">
        <v>5</v>
      </c>
      <c r="B253" s="6"/>
      <c r="C253" s="7">
        <v>132876708.06999999</v>
      </c>
      <c r="D253" s="7">
        <v>216493950.55000001</v>
      </c>
      <c r="E253" s="7">
        <v>148202892.69999999</v>
      </c>
      <c r="F253" s="21">
        <f>C253+D253+E253</f>
        <v>497573551.31999999</v>
      </c>
      <c r="G253" s="21">
        <v>468227992.22000003</v>
      </c>
      <c r="H253" s="16">
        <f t="shared" si="13"/>
        <v>94.102267087519039</v>
      </c>
      <c r="I253" s="22">
        <v>721851118.57000005</v>
      </c>
      <c r="J253" s="25">
        <f t="shared" si="14"/>
        <v>64.864898062022547</v>
      </c>
    </row>
  </sheetData>
  <mergeCells count="2">
    <mergeCell ref="A3:J3"/>
    <mergeCell ref="A1:G1"/>
  </mergeCells>
  <printOptions horizontalCentered="1"/>
  <pageMargins left="0.59055118110236227" right="0.19685039370078741" top="0.19685039370078741" bottom="0.19685039370078741" header="0.19685039370078741" footer="0.19685039370078741"/>
  <pageSetup paperSize="9" scale="7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ДЧБ</vt:lpstr>
      <vt:lpstr>ДЧБ!APPT</vt:lpstr>
      <vt:lpstr>ДЧБ!FIO</vt:lpstr>
      <vt:lpstr>ДЧБ!LAST_CELL</vt:lpstr>
      <vt:lpstr>ДЧБ!SIGN</vt:lpstr>
      <vt:lpstr>ДЧБ!Область_печати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03fopov</dc:creator>
  <dc:description>POI HSSF rep:2.48.0.160</dc:description>
  <cp:lastModifiedBy>Мильчакова Лариса Михайловна</cp:lastModifiedBy>
  <cp:lastPrinted>2019-10-07T07:40:13Z</cp:lastPrinted>
  <dcterms:created xsi:type="dcterms:W3CDTF">2019-10-07T03:26:32Z</dcterms:created>
  <dcterms:modified xsi:type="dcterms:W3CDTF">2019-10-07T09:18:14Z</dcterms:modified>
</cp:coreProperties>
</file>