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LAST_CELL" localSheetId="0">ДЧБ!#REF!</definedName>
    <definedName name="_xlnm.Print_Area" localSheetId="0">ДЧБ!$A$1:$I$156</definedName>
  </definedNames>
  <calcPr calcId="145621"/>
</workbook>
</file>

<file path=xl/calcChain.xml><?xml version="1.0" encoding="utf-8"?>
<calcChain xmlns="http://schemas.openxmlformats.org/spreadsheetml/2006/main">
  <c r="I12" i="1" l="1"/>
  <c r="M44" i="1" l="1"/>
  <c r="M43" i="1" s="1"/>
  <c r="K44" i="1"/>
  <c r="K54" i="1"/>
  <c r="M54" i="1"/>
  <c r="M63" i="1"/>
  <c r="K63" i="1"/>
  <c r="K75" i="1"/>
  <c r="K33" i="1"/>
  <c r="K32" i="1"/>
  <c r="M33" i="1"/>
  <c r="M62" i="1"/>
  <c r="I66" i="1"/>
  <c r="E91" i="1"/>
  <c r="M154" i="1"/>
  <c r="K154" i="1"/>
  <c r="M151" i="1"/>
  <c r="K151" i="1"/>
  <c r="M148" i="1"/>
  <c r="K148" i="1"/>
  <c r="M145" i="1"/>
  <c r="K145" i="1"/>
  <c r="M142" i="1"/>
  <c r="K142" i="1"/>
  <c r="M136" i="1"/>
  <c r="K136" i="1"/>
  <c r="M121" i="1"/>
  <c r="K121" i="1"/>
  <c r="M119" i="1"/>
  <c r="M118" i="1" s="1"/>
  <c r="K119" i="1"/>
  <c r="K118" i="1" s="1"/>
  <c r="M98" i="1"/>
  <c r="M97" i="1" s="1"/>
  <c r="K98" i="1"/>
  <c r="K97" i="1" s="1"/>
  <c r="M95" i="1"/>
  <c r="M94" i="1" s="1"/>
  <c r="K95" i="1"/>
  <c r="K94" i="1" s="1"/>
  <c r="M92" i="1"/>
  <c r="M91" i="1" s="1"/>
  <c r="M90" i="1" s="1"/>
  <c r="K92" i="1"/>
  <c r="K91" i="1" s="1"/>
  <c r="K90" i="1" s="1"/>
  <c r="M86" i="1"/>
  <c r="K86" i="1"/>
  <c r="M14" i="1"/>
  <c r="M16" i="1"/>
  <c r="M22" i="1"/>
  <c r="M21" i="1" s="1"/>
  <c r="M32" i="1"/>
  <c r="M31" i="1" s="1"/>
  <c r="M39" i="1"/>
  <c r="M46" i="1"/>
  <c r="M49" i="1"/>
  <c r="M51" i="1"/>
  <c r="M53" i="1"/>
  <c r="M69" i="1"/>
  <c r="M72" i="1"/>
  <c r="M75" i="1"/>
  <c r="K72" i="1"/>
  <c r="K69" i="1"/>
  <c r="K62" i="1"/>
  <c r="E65" i="1"/>
  <c r="M13" i="1" l="1"/>
  <c r="M12" i="1" s="1"/>
  <c r="K53" i="1"/>
  <c r="K51" i="1"/>
  <c r="K49" i="1"/>
  <c r="K46" i="1"/>
  <c r="K43" i="1" s="1"/>
  <c r="K22" i="1"/>
  <c r="K21" i="1" s="1"/>
  <c r="K16" i="1"/>
  <c r="K14" i="1"/>
  <c r="K42" i="1"/>
  <c r="K39" i="1"/>
  <c r="E32" i="1"/>
  <c r="G32" i="1" s="1"/>
  <c r="I32" i="1"/>
  <c r="E38" i="1"/>
  <c r="E34" i="1"/>
  <c r="E35" i="1"/>
  <c r="E36" i="1"/>
  <c r="E37" i="1"/>
  <c r="E39" i="1"/>
  <c r="G39" i="1" s="1"/>
  <c r="I39" i="1"/>
  <c r="E40" i="1"/>
  <c r="G40" i="1" s="1"/>
  <c r="I40" i="1"/>
  <c r="E41" i="1"/>
  <c r="E42" i="1"/>
  <c r="K31" i="1" l="1"/>
  <c r="J39" i="1"/>
  <c r="K13" i="1"/>
  <c r="K12" i="1" s="1"/>
  <c r="J32" i="1"/>
  <c r="J31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3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8" i="1"/>
  <c r="I59" i="1"/>
  <c r="I60" i="1"/>
  <c r="I61" i="1"/>
  <c r="I62" i="1"/>
  <c r="I63" i="1"/>
  <c r="I64" i="1"/>
  <c r="I67" i="1"/>
  <c r="I68" i="1"/>
  <c r="I69" i="1"/>
  <c r="I70" i="1"/>
  <c r="I71" i="1"/>
  <c r="I72" i="1"/>
  <c r="I73" i="1"/>
  <c r="I74" i="1"/>
  <c r="I75" i="1"/>
  <c r="I77" i="1"/>
  <c r="I78" i="1"/>
  <c r="I79" i="1"/>
  <c r="I80" i="1"/>
  <c r="I83" i="1"/>
  <c r="I84" i="1"/>
  <c r="I85" i="1"/>
  <c r="I86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E13" i="1"/>
  <c r="G13" i="1" s="1"/>
  <c r="E14" i="1"/>
  <c r="E15" i="1"/>
  <c r="G15" i="1" s="1"/>
  <c r="E16" i="1"/>
  <c r="G16" i="1" s="1"/>
  <c r="E17" i="1"/>
  <c r="E18" i="1"/>
  <c r="G18" i="1" s="1"/>
  <c r="E19" i="1"/>
  <c r="G19" i="1" s="1"/>
  <c r="E20" i="1"/>
  <c r="G20" i="1" s="1"/>
  <c r="E21" i="1"/>
  <c r="G21" i="1" s="1"/>
  <c r="E22" i="1"/>
  <c r="G22" i="1" s="1"/>
  <c r="E23" i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3" i="1"/>
  <c r="G33" i="1" s="1"/>
  <c r="E43" i="1"/>
  <c r="G43" i="1" s="1"/>
  <c r="E44" i="1"/>
  <c r="G44" i="1" s="1"/>
  <c r="E45" i="1"/>
  <c r="E46" i="1"/>
  <c r="G46" i="1" s="1"/>
  <c r="E47" i="1"/>
  <c r="J46" i="1" s="1"/>
  <c r="E48" i="1"/>
  <c r="G48" i="1" s="1"/>
  <c r="E49" i="1"/>
  <c r="E50" i="1"/>
  <c r="G50" i="1" s="1"/>
  <c r="E51" i="1"/>
  <c r="E52" i="1"/>
  <c r="G52" i="1" s="1"/>
  <c r="E53" i="1"/>
  <c r="G53" i="1" s="1"/>
  <c r="E54" i="1"/>
  <c r="G54" i="1" s="1"/>
  <c r="E55" i="1"/>
  <c r="E56" i="1"/>
  <c r="E57" i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E67" i="1"/>
  <c r="E68" i="1"/>
  <c r="G68" i="1" s="1"/>
  <c r="E69" i="1"/>
  <c r="G69" i="1" s="1"/>
  <c r="E70" i="1"/>
  <c r="E71" i="1"/>
  <c r="G71" i="1" s="1"/>
  <c r="E72" i="1"/>
  <c r="G72" i="1" s="1"/>
  <c r="E73" i="1"/>
  <c r="E74" i="1"/>
  <c r="G74" i="1" s="1"/>
  <c r="E75" i="1"/>
  <c r="G75" i="1" s="1"/>
  <c r="E76" i="1"/>
  <c r="E77" i="1"/>
  <c r="G77" i="1" s="1"/>
  <c r="E78" i="1"/>
  <c r="G78" i="1" s="1"/>
  <c r="E79" i="1"/>
  <c r="G79" i="1" s="1"/>
  <c r="E80" i="1"/>
  <c r="G80" i="1" s="1"/>
  <c r="E81" i="1"/>
  <c r="E82" i="1"/>
  <c r="E83" i="1"/>
  <c r="G83" i="1" s="1"/>
  <c r="E84" i="1"/>
  <c r="G84" i="1" s="1"/>
  <c r="E85" i="1"/>
  <c r="G85" i="1" s="1"/>
  <c r="E86" i="1"/>
  <c r="E87" i="1"/>
  <c r="E88" i="1"/>
  <c r="G88" i="1" s="1"/>
  <c r="E89" i="1"/>
  <c r="G89" i="1" s="1"/>
  <c r="E90" i="1"/>
  <c r="G90" i="1" s="1"/>
  <c r="G91" i="1"/>
  <c r="E92" i="1"/>
  <c r="G92" i="1" s="1"/>
  <c r="E93" i="1"/>
  <c r="E94" i="1"/>
  <c r="G94" i="1" s="1"/>
  <c r="E95" i="1"/>
  <c r="E96" i="1"/>
  <c r="G96" i="1" s="1"/>
  <c r="E97" i="1"/>
  <c r="G97" i="1" s="1"/>
  <c r="E98" i="1"/>
  <c r="G98" i="1" s="1"/>
  <c r="E99" i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E112" i="1"/>
  <c r="G112" i="1" s="1"/>
  <c r="E113" i="1"/>
  <c r="G113" i="1" s="1"/>
  <c r="E114" i="1"/>
  <c r="G114" i="1" s="1"/>
  <c r="E115" i="1"/>
  <c r="E116" i="1"/>
  <c r="G116" i="1" s="1"/>
  <c r="E117" i="1"/>
  <c r="E118" i="1"/>
  <c r="G118" i="1" s="1"/>
  <c r="E119" i="1"/>
  <c r="E120" i="1"/>
  <c r="G120" i="1" s="1"/>
  <c r="E121" i="1"/>
  <c r="G121" i="1" s="1"/>
  <c r="E122" i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E137" i="1"/>
  <c r="G137" i="1" s="1"/>
  <c r="E138" i="1"/>
  <c r="E139" i="1"/>
  <c r="E140" i="1"/>
  <c r="E141" i="1"/>
  <c r="G141" i="1" s="1"/>
  <c r="E142" i="1"/>
  <c r="G142" i="1" s="1"/>
  <c r="E143" i="1"/>
  <c r="E144" i="1"/>
  <c r="G144" i="1" s="1"/>
  <c r="E145" i="1"/>
  <c r="E146" i="1"/>
  <c r="E147" i="1"/>
  <c r="J145" i="1" s="1"/>
  <c r="E148" i="1"/>
  <c r="G148" i="1" s="1"/>
  <c r="E149" i="1"/>
  <c r="G149" i="1" s="1"/>
  <c r="E150" i="1"/>
  <c r="E151" i="1"/>
  <c r="G151" i="1" s="1"/>
  <c r="E152" i="1"/>
  <c r="G152" i="1" s="1"/>
  <c r="E153" i="1"/>
  <c r="E154" i="1"/>
  <c r="G154" i="1" s="1"/>
  <c r="E155" i="1"/>
  <c r="E156" i="1"/>
  <c r="G156" i="1" s="1"/>
  <c r="E12" i="1"/>
  <c r="G12" i="1" s="1"/>
  <c r="J75" i="1" l="1"/>
  <c r="J63" i="1"/>
  <c r="J54" i="1"/>
  <c r="J53" i="1" s="1"/>
  <c r="G45" i="1"/>
  <c r="J44" i="1"/>
  <c r="J43" i="1" s="1"/>
  <c r="J22" i="1"/>
  <c r="J16" i="1"/>
  <c r="G155" i="1"/>
  <c r="J154" i="1"/>
  <c r="G153" i="1"/>
  <c r="J151" i="1"/>
  <c r="G150" i="1"/>
  <c r="J148" i="1"/>
  <c r="G143" i="1"/>
  <c r="J142" i="1"/>
  <c r="G136" i="1"/>
  <c r="J136" i="1"/>
  <c r="G122" i="1"/>
  <c r="J121" i="1"/>
  <c r="G119" i="1"/>
  <c r="L119" i="1" s="1"/>
  <c r="J119" i="1"/>
  <c r="J98" i="1"/>
  <c r="J97" i="1" s="1"/>
  <c r="G99" i="1"/>
  <c r="G95" i="1"/>
  <c r="J95" i="1"/>
  <c r="G93" i="1"/>
  <c r="J92" i="1"/>
  <c r="G86" i="1"/>
  <c r="J86" i="1"/>
  <c r="G73" i="1"/>
  <c r="J72" i="1"/>
  <c r="G70" i="1"/>
  <c r="J69" i="1"/>
  <c r="G64" i="1"/>
  <c r="J62" i="1"/>
  <c r="G55" i="1"/>
  <c r="G51" i="1"/>
  <c r="J51" i="1"/>
  <c r="G49" i="1"/>
  <c r="J49" i="1"/>
  <c r="G47" i="1"/>
  <c r="G23" i="1"/>
  <c r="J21" i="1"/>
  <c r="G17" i="1"/>
  <c r="G14" i="1"/>
  <c r="J14" i="1"/>
  <c r="J13" i="1" s="1"/>
  <c r="J12" i="1" s="1"/>
  <c r="J118" i="1" l="1"/>
  <c r="J94" i="1"/>
  <c r="J91" i="1" l="1"/>
  <c r="J90" i="1" s="1"/>
</calcChain>
</file>

<file path=xl/sharedStrings.xml><?xml version="1.0" encoding="utf-8"?>
<sst xmlns="http://schemas.openxmlformats.org/spreadsheetml/2006/main" count="300" uniqueCount="290">
  <si>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</si>
  <si>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</si>
  <si>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</si>
  <si>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</si>
  <si>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</si>
  <si>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КП - доходы год</t>
  </si>
  <si>
    <t>Итого</t>
  </si>
  <si>
    <t>1.00.00.00.0.00.0.000.000</t>
  </si>
  <si>
    <t>НАЛОГОВЫЕ И НЕНАЛОГОВЫЕ ДОХОДЫ</t>
  </si>
  <si>
    <t>1.01.00.00.0.00.0.000.000</t>
  </si>
  <si>
    <t>НАЛОГИ НА ПРИБЫЛЬ, ДОХОДЫ</t>
  </si>
  <si>
    <t>1.01.01.00.0.00.0.000.110</t>
  </si>
  <si>
    <t>Налог на прибыль организаций</t>
  </si>
  <si>
    <t>1.01.01.01.0.00.0.000.110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</si>
  <si>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</si>
  <si>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1.01.02.00.0.01.0.000.110</t>
  </si>
  <si>
    <t>Налог на доходы физических лиц</t>
  </si>
  <si>
    <t>1.01.02.01.0.01.0.000.110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</si>
  <si>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</si>
  <si>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</si>
  <si>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</si>
  <si>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1.01.02.03.0.01.0.000.110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</si>
  <si>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</si>
  <si>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1.01.02.04.0.01.1.000.110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</si>
  <si>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</si>
  <si>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1.03.00.00.0.00.0.000.000</t>
  </si>
  <si>
    <t>НАЛОГИ НА ТОВАРЫ (РАБОТЫ, УСЛУГИ), РЕАЛИЗУЕМЫЕ НА ТЕРРИТОРИИ РОССИЙСКОЙ ФЕДЕРАЦИИ</t>
  </si>
  <si>
    <t>1.03.02.00.0.01.0.000.110</t>
  </si>
  <si>
    <t>Акцизы по подакцизным товарам (продукции), производимым на территории Российской Федерации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</si>
  <si>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</si>
  <si>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</si>
  <si>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</si>
  <si>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</si>
  <si>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</si>
  <si>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</si>
  <si>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</si>
  <si>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</si>
  <si>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1.05.00.00.0.00.0.000.000</t>
  </si>
  <si>
    <t>НАЛОГИ НА СОВОКУПНЫЙ ДОХОД</t>
  </si>
  <si>
    <t>1.05.02.00.0.02.0.000.110</t>
  </si>
  <si>
    <t>Единый налог на вмененный доход для отдельных видов деятельности</t>
  </si>
  <si>
    <t>1.05.02.01.0.02.0.000.110</t>
  </si>
  <si>
    <t>1.05.02.01.0.02.1.000.110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</si>
  <si>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</si>
  <si>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1.05.02.01.0.02.2.100.110</t>
  </si>
  <si>
    <t>Единый налог на вмененный доход для отдельных видов деятельности (пени по соответствующему платежу)</t>
  </si>
  <si>
    <t>1.05.02.01.0.02.3.000.110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</si>
  <si>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</si>
  <si>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1.05.02.01.0.02.4.000.110</t>
  </si>
  <si>
    <t>Единый налог на вмененный доход для отдельных видов деятельности (прочие поступления)</t>
  </si>
  <si>
    <t>1.05.02.02.0.02.0.000.110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</si>
  <si>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</si>
  <si>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1.05.03.00.0.01.0.000.110</t>
  </si>
  <si>
    <t>Единый сельскохозяйственный налог</t>
  </si>
  <si>
    <t>1.05.03.01.0.01.1.000.110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</si>
  <si>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</si>
  <si>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1.05.03.01.0.01.2.100.110</t>
  </si>
  <si>
    <t>Единый сельскохозяйственный налог (пени по соответствующему платежу)</t>
  </si>
  <si>
    <t>1.05.04.01.0.02.1.000.110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</si>
  <si>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</si>
  <si>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1.06.00.00.0.00.0.000.000</t>
  </si>
  <si>
    <t>НАЛОГИ НА ИМУЩЕСТВО</t>
  </si>
  <si>
    <t>1.06.01.00.0.00.0.000.110</t>
  </si>
  <si>
    <t>Налог на имущество физических лиц</t>
  </si>
  <si>
    <t>1.06.01.02.0.04.0.000.110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</si>
  <si>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</si>
  <si>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1.06.06.00.0.00.0.000.110</t>
  </si>
  <si>
    <t>Земельный налог</t>
  </si>
  <si>
    <t>1.06.06.03.0.00.0.000.110</t>
  </si>
  <si>
    <t>Земельный налог с организаций, обладающих земельным участком, расположенным в границах городских округов</t>
  </si>
  <si>
    <t>1.06.06.04.0.00.0.000.110</t>
  </si>
  <si>
    <t>Земельный налог с физических лиц, обладающих земельным участком, расположенным в границах городских округов</t>
  </si>
  <si>
    <t>1.08.00.00.0.00.0.000.000</t>
  </si>
  <si>
    <t>ГОСУДАРСТВЕННАЯ ПОШЛИНА</t>
  </si>
  <si>
    <t>1.08.03.01.0.01.1.000.110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</si>
  <si>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</si>
  <si>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1.09.00.00.0.00.0.000.000</t>
  </si>
  <si>
    <t>ЗАДОЛЖЕННОСТЬ И ПЕРЕРАСЧЕТЫ ПО ОТМЕНЕННЫМ НАЛОГАМ, СБОРАМ И ИНЫМ ОБЯЗАТЕЛЬНЫМ ПЛАТЕЖАМ</t>
  </si>
  <si>
    <t>1.09.04.00.0.00.0.000.110</t>
  </si>
  <si>
    <t>Налоги на имущество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</si>
  <si>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</si>
  <si>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</si>
  <si>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1.11.05.00.0.00.0.000.120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</si>
  <si>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</si>
  <si>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1.11.05.01.0.00.0.000.120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</si>
  <si>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</si>
  <si>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1.11.05.03.0.00.0.000.120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</si>
  <si>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</si>
  <si>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1.11.05.03.4.04.0.000.120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</si>
  <si>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</si>
  <si>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1.11.05.07.0.00.0.000.120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</si>
  <si>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</si>
  <si>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1.11.05.07.4.04.0.000.120</t>
  </si>
  <si>
    <t>Доходы от сдачи в аренду имущества, составляющего казну городских округов (за исключением земельных участков)</t>
  </si>
  <si>
    <t>1.11.09.00.0.00.0.000.120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</si>
  <si>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</si>
  <si>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</si>
  <si>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</si>
  <si>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1.12.00.00.0.00.0.000.000</t>
  </si>
  <si>
    <t>ПЛАТЕЖИ ПРИ ПОЛЬЗОВАНИИ ПРИРОДНЫМИ РЕСУРСАМИ</t>
  </si>
  <si>
    <t>1.12.01.00.0.01.0.000.120</t>
  </si>
  <si>
    <t>Плата за негативное воздействие на окружающую среду</t>
  </si>
  <si>
    <t>1.12.01.01.0.01.0.000.120</t>
  </si>
  <si>
    <t>Плата за выбросы загрязняющих веществ в атмосферный воздух стационарными объектами</t>
  </si>
  <si>
    <t>1.12.01.02.0.01.6.000.120</t>
  </si>
  <si>
    <t>Плата за выбросы загрязняющих веществ в атмосферный воздух передвижными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</si>
  <si>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1.12.01.02.0.01.7.000.120</t>
  </si>
  <si>
    <t>Плата за выбросы загрязняющих веществ в атмосферный воздух передвижными объектами (федеральные казенные учреждения)</t>
  </si>
  <si>
    <t>1.12.01.03.0.01.7.000.120</t>
  </si>
  <si>
    <t>Плата за сбросы загрязняющих веществ в водные объекты (федеральные казенные учреждения)</t>
  </si>
  <si>
    <t>1.12.01.04.0.01.0.000.120</t>
  </si>
  <si>
    <t>Плата за размещение отходов производства и потребления</t>
  </si>
  <si>
    <t>1.13.00.00.0.00.0.000.000</t>
  </si>
  <si>
    <t>ДОХОДЫ ОТ ОКАЗАНИЯ ПЛАТНЫХ УСЛУГ (РАБОТ) И КОМПЕНСАЦИИ ЗАТРАТ ГОСУДАРСТВА</t>
  </si>
  <si>
    <t>1.13.01.99.4.04.0.000.130</t>
  </si>
  <si>
    <t>Прочие доходы от оказания платных услуг (работ) получателями средств бюджетов городских округов</t>
  </si>
  <si>
    <t>1.13.02.00.0.00.0.000.130</t>
  </si>
  <si>
    <t>Доходы от компенсации затрат государства</t>
  </si>
  <si>
    <t>1.14.00.00.0.00.0.000.000</t>
  </si>
  <si>
    <t>ДОХОДЫ ОТ ПРОДАЖИ МАТЕРИАЛЬНЫХ И НЕМАТЕРИАЛЬНЫХ АКТИВОВ</t>
  </si>
  <si>
    <t>1.14.02.04.3.04.0.000.410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</si>
  <si>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</si>
  <si>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1.14.06.01.2.04.0.000.430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</si>
  <si>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</si>
  <si>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1.16.00.00.0.00.0.000.000</t>
  </si>
  <si>
    <t>ШТРАФЫ, САНКЦИИ, ВОЗМЕЩЕНИЕ УЩЕРБА</t>
  </si>
  <si>
    <t>1.16.03.03.0.01.0.000.140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</si>
  <si>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</si>
  <si>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1.16.08.00.0.01.0.000.140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</si>
  <si>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</si>
  <si>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1.16.25.06.0.01.0.000.140</t>
  </si>
  <si>
    <t>Денежные взыскания (штрафы) за нарушение земельного законодательства</t>
  </si>
  <si>
    <t>1.16.28.00.0.01.0.000.140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</si>
  <si>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</si>
  <si>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1.16.30.00.0.01.0.000.140</t>
  </si>
  <si>
    <t>Денежные взыскания (штрафы) за правонарушения в области дорожного движения</t>
  </si>
  <si>
    <t>1.16.32.00.0.04.0.000.140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</si>
  <si>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</si>
  <si>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1.16.33.04.0.04.6.000.140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</si>
  <si>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</si>
  <si>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>1.16.43.00.0.01.0.000.140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</si>
  <si>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</si>
  <si>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1.16.51.02.0.02.0.000.140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</si>
  <si>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</si>
  <si>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1.16.90.04.0.04.0.000.140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</si>
  <si>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</si>
  <si>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1.17.00.00.0.00.0.000.000</t>
  </si>
  <si>
    <t>ПРОЧИЕ НЕНАЛОГОВЫЕ ДОХОДЫ</t>
  </si>
  <si>
    <t>1.17.01.00.0.00.0.000.180</t>
  </si>
  <si>
    <t>Невыясненные поступления</t>
  </si>
  <si>
    <t>1.17.05.00.0.00.0.000.180</t>
  </si>
  <si>
    <t>Прочие неналоговые доходы</t>
  </si>
  <si>
    <t>1.17.05.04.0.04.0.000.180</t>
  </si>
  <si>
    <t>Прочие неналоговые доходы бюджетов городских округов</t>
  </si>
  <si>
    <t>2.00.00.00.0.00.0.000.000</t>
  </si>
  <si>
    <t>БЕЗВОЗМЕЗДНЫЕ ПОСТУПЛЕНИЯ</t>
  </si>
  <si>
    <t>2.02.00.00.0.00.0.000.000</t>
  </si>
  <si>
    <t>БЕЗВОЗМЕЗДНЫЕ ПОСТУПЛЕНИЯ ОТ ДРУГИХ БЮДЖЕТОВ БЮДЖЕТНОЙ СИСТЕМЫ РОССИЙСКОЙ ФЕДЕРАЦИИ</t>
  </si>
  <si>
    <t>2.02.01.00.0.00.0.000.151</t>
  </si>
  <si>
    <t>Дотации бюджетам бюджетной системы Российской Федерации</t>
  </si>
  <si>
    <t>2.02.01.00.1.04.2.712.151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</si>
  <si>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</si>
  <si>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2.02.02.00.0.00.0.000.151</t>
  </si>
  <si>
    <t>Субсидии бюджетам бюджетной системы Российской Федерации (межбюджетные субсидии)</t>
  </si>
  <si>
    <t>2.02.02.00.8.04.0.000.151</t>
  </si>
  <si>
    <t>Субсидии бюджетам городских округов на обеспечение жильем молодых семей</t>
  </si>
  <si>
    <t>2.02.02.05.1.04.0.000.151</t>
  </si>
  <si>
    <t>Субсидии бюджетам городских округов на реализацию федеральных целевых программ</t>
  </si>
  <si>
    <t>2.02.02.99.9.00.0.000.151</t>
  </si>
  <si>
    <t>Прочие субсидии</t>
  </si>
  <si>
    <t>2.02.02.99.9.04.0.000.151</t>
  </si>
  <si>
    <t>Прочие субсидии бюджетам городских округов</t>
  </si>
  <si>
    <t>2.02.02.99.9.04.1.021.151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</si>
  <si>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</si>
  <si>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2.02.02.99.9.04.1.031.151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</si>
  <si>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</si>
  <si>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2.02.02.99.9.04.1.043.151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</si>
  <si>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</si>
  <si>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2.02.02.99.9.04.7.393.151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</si>
  <si>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</si>
  <si>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2.02.02.99.9.04.7.394.151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</si>
  <si>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</si>
  <si>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2.02.02.99.9.04.7.397.151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</si>
  <si>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</si>
  <si>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2.02.02.99.9.04.7.398.151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</si>
  <si>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</si>
  <si>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2.02.02.99.9.04.7.404.151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</si>
  <si>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</si>
  <si>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2.02.02.99.9.04.7.413.151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</si>
  <si>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</si>
  <si>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2.02.02.99.9.04.7.456.151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</si>
  <si>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</t>
  </si>
  <si>
    <t>2.02.02.99.9.04.7.481.151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</si>
  <si>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</si>
  <si>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2.02.02.99.9.04.7.488.151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</si>
  <si>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</si>
  <si>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2.02.02.99.9.04.7.492.151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</si>
  <si>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</si>
  <si>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2.02.02.99.9.04.7.511.151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</si>
  <si>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</si>
  <si>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2.02.02.99.9.04.7.555.151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</si>
  <si>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</si>
  <si>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2.02.02.99.9.04.7.563.151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</si>
  <si>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</si>
  <si>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2.02.02.99.9.04.7.571.151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</si>
  <si>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</si>
  <si>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2.02.02.99.9.04.7.741.151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</si>
  <si>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</si>
  <si>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2.02.02.99.9.04.7.746.151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</si>
  <si>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</si>
  <si>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2.02.03.00.0.00.0.000.151</t>
  </si>
  <si>
    <t>Субвенции бюджетам бюджетной системы Российской Федерации</t>
  </si>
  <si>
    <t>2.02.03.00.7.04.0.000.151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</si>
  <si>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</si>
  <si>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2.02.03.02.4.00.0.000.151</t>
  </si>
  <si>
    <t>Субвенции местным бюджетам на выполнение передаваемых полномочий субъектов Российской Федерации</t>
  </si>
  <si>
    <t>2.02.03.02.4.04.0.000.151</t>
  </si>
  <si>
    <t>Субвенции бюджетам городских округов на выполнение передаваемых полномочий субъектов Российской Федерации</t>
  </si>
  <si>
    <t>2.02.03.02.4.04.0.151.151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</si>
  <si>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</si>
  <si>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2.02.03.02.4.04.0.640.151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</si>
  <si>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</si>
  <si>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2.02.03.02.4.04.7.429.151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</si>
  <si>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</si>
  <si>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2.02.03.02.4.04.7.513.151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</si>
  <si>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</si>
  <si>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2.02.03.02.4.04.7.514.151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</si>
  <si>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</si>
  <si>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2.02.03.02.4.04.7.518.151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</si>
  <si>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</si>
  <si>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2.02.03.02.4.04.7.519.151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</si>
  <si>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</si>
  <si>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2.02.03.02.4.04.7.552.151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</si>
  <si>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</si>
  <si>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2.02.03.02.4.04.7.554.151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</si>
  <si>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</si>
  <si>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2.02.03.02.4.04.7.564.151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</si>
  <si>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</si>
  <si>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2.02.03.02.4.04.7.566.151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</si>
  <si>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</si>
  <si>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2.02.03.02.4.04.7.570.151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</si>
  <si>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</si>
  <si>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</si>
  <si>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</si>
  <si>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2.02.03.02.4.04.7.604.151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</si>
  <si>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</t>
  </si>
  <si>
    <t>2.02.03.02.9.04.0.000.151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</si>
  <si>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</si>
  <si>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2.02.03.11.9.04.0.000.151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</si>
  <si>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</si>
  <si>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2.02.03.11.9.04.9.000.151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</si>
  <si>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</si>
  <si>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2.02.03.12.1.00.0.000.151</t>
  </si>
  <si>
    <t>Субвенции бюджетам на проведение Всероссийской сельскохозяйственной переписи в 2016 году</t>
  </si>
  <si>
    <t>2.02.03.12.1.04.0.000.151</t>
  </si>
  <si>
    <t>Субвенции бюджетам городских округов на проведение Всероссийской сельскохозяйственной переписи в 2016 году</t>
  </si>
  <si>
    <t>2.02.03.99.9.00.0.000.151</t>
  </si>
  <si>
    <t>Прочие субвенции</t>
  </si>
  <si>
    <t>2.02.03.99.9.04.0.000.151</t>
  </si>
  <si>
    <t>Прочие субвенции бюджетам городских округов</t>
  </si>
  <si>
    <t>2.02.03.99.9.04.7.408.151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</si>
  <si>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</si>
  <si>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2.02.03.99.9.04.7.409.151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</si>
  <si>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</si>
  <si>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2.02.04.00.0.00.0.000.151</t>
  </si>
  <si>
    <t>Иные межбюджетные трансферты</t>
  </si>
  <si>
    <t>2.02.04.02.5.00.0.000.151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</si>
  <si>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</si>
  <si>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2.02.04.02.5.04.0.000.151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</si>
  <si>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</si>
  <si>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2.04.00.00.0.00.0.000.000</t>
  </si>
  <si>
    <t>БЕЗВОЗМЕЗДНЫЕ ПОСТУПЛЕНИЯ ОТ НЕГОСУДАРСТВЕННЫХ ОРГАНИЗАЦИЙ</t>
  </si>
  <si>
    <t>2.04.04.00.0.04.0.000.180</t>
  </si>
  <si>
    <t>Безвозмездные поступления от негосударственных организаций в бюджеты городских округов</t>
  </si>
  <si>
    <t>2.04.04.02.0.04.0.000.180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</si>
  <si>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</si>
  <si>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2.07.00.00.0.00.0.000.000</t>
  </si>
  <si>
    <t>ПРОЧИЕ БЕЗВОЗМЕЗДНЫЕ ПОСТУПЛЕНИЯ</t>
  </si>
  <si>
    <t>2.07.04.00.0.04.0.000.180</t>
  </si>
  <si>
    <t>Прочие безвозмездные поступления в бюджеты городских округов</t>
  </si>
  <si>
    <t>2.07.04.05.0.04.0.000.180</t>
  </si>
  <si>
    <t>2.19.00.00.0.00.0.000.000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</si>
  <si>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</si>
  <si>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2.19.04.00.0.04.0.000.151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</si>
  <si>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</si>
  <si>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КП за первое полугодие 2016 года</t>
  </si>
  <si>
    <t>Факт за первое полугодие 2016 года</t>
  </si>
  <si>
    <t>% исполнения факта 1 полугодия к плану 1 полугодия</t>
  </si>
  <si>
    <t>% исполнения факта 1 полугодия к годовому</t>
  </si>
  <si>
    <t>ИНФОРМАЦИЯ ОБ ИСПОЛНЕНИИ БЮДЖЕТА ГОРОДА БОРОДИНО ПО ДОХОДАМ ЗА ПЕРВОЕ ПОЛУГОДИЕ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</si>
</sst>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1" fillId="0" borderId="0" xfId="0" applyFont="1" applyBorder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/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/>
    <xf numFmtId="4" fontId="2" fillId="0" borderId="0" xfId="0" applyNumberFormat="1" applyFont="1"/>
    <xf numFmtId="0" fontId="2" fillId="0" borderId="0" xfId="0" applyFont="1"/>
    <xf numFmtId="4" fontId="3" fillId="0" borderId="0" xfId="0" applyNumberFormat="1" applyFont="1"/>
    <xf numFmtId="0" fontId="4" fillId="0" borderId="0" xfId="0" applyFont="1"/>
    <xf numFmtId="4" fontId="2" fillId="0" borderId="0" xfId="0" applyNumberFormat="1" applyFont="1" applyFill="1"/>
    <xf numFmtId="4" fontId="3" fillId="0" borderId="0" xfId="0" applyNumberFormat="1" applyFont="1" applyFill="1"/>
    <xf numFmtId="4" fontId="1" fillId="0" borderId="0" xfId="0" applyNumberFormat="1" applyFont="1" applyFill="1"/>
    <xf numFmtId="4" fontId="1" fillId="0" borderId="3" xfId="0" applyNumberFormat="1" applyFont="1" applyBorder="1" applyAlignment="1" applyProtection="1">
      <alignment horizontal="right" wrapText="1"/>
    </xf>
    <xf numFmtId="4" fontId="1" fillId="0" borderId="6" xfId="0" applyNumberFormat="1" applyFont="1" applyBorder="1" applyAlignment="1" applyProtection="1">
      <alignment horizontal="right" wrapText="1"/>
    </xf>
    <xf numFmtId="2" fontId="1" fillId="0" borderId="1" xfId="0" applyNumberFormat="1" applyFont="1" applyBorder="1" applyAlignment="1"/>
    <xf numFmtId="4" fontId="1" fillId="0" borderId="4" xfId="0" applyNumberFormat="1" applyFont="1" applyBorder="1" applyAlignment="1" applyProtection="1">
      <alignment horizontal="right" wrapText="1"/>
    </xf>
    <xf numFmtId="4" fontId="1" fillId="0" borderId="7" xfId="0" applyNumberFormat="1" applyFont="1" applyBorder="1" applyAlignment="1" applyProtection="1">
      <alignment horizontal="right" wrapText="1"/>
    </xf>
    <xf numFmtId="4" fontId="2" fillId="0" borderId="3" xfId="0" applyNumberFormat="1" applyFont="1" applyBorder="1" applyAlignment="1" applyProtection="1">
      <alignment horizontal="right" wrapText="1"/>
    </xf>
    <xf numFmtId="4" fontId="2" fillId="0" borderId="6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155</xdr:row>
      <xdr:rowOff>190500</xdr:rowOff>
    </xdr:from>
    <xdr:to>
      <xdr:col>3</xdr:col>
      <xdr:colOff>542925</xdr:colOff>
      <xdr:row>156</xdr:row>
      <xdr:rowOff>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78847750"/>
          <a:ext cx="4905375" cy="158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56"/>
  <sheetViews>
    <sheetView showGridLines="0" tabSelected="1" view="pageBreakPreview" topLeftCell="A6" zoomScale="60" zoomScaleNormal="100" workbookViewId="0">
      <selection activeCell="J6" sqref="J1:M1048576"/>
    </sheetView>
  </sheetViews>
  <sheetFormatPr defaultRowHeight="12.75" customHeight="1" outlineLevelRow="7" x14ac:dyDescent="0.25"/>
  <cols>
    <col min="1" max="1" width="28.28515625" style="1" customWidth="1"/>
    <col min="2" max="2" width="45.28515625" style="1" customWidth="1"/>
    <col min="3" max="4" width="15.42578125" style="1" hidden="1" customWidth="1"/>
    <col min="5" max="6" width="17.28515625" style="1" customWidth="1"/>
    <col min="7" max="7" width="16.85546875" style="1" customWidth="1"/>
    <col min="8" max="8" width="17.140625" style="1" customWidth="1"/>
    <col min="9" max="9" width="13.140625" style="1" customWidth="1"/>
    <col min="10" max="10" width="19.28515625" style="1" hidden="1" customWidth="1"/>
    <col min="11" max="11" width="20.5703125" style="1" hidden="1" customWidth="1"/>
    <col min="12" max="12" width="9.140625" style="1" hidden="1" customWidth="1"/>
    <col min="13" max="13" width="19.140625" style="1" hidden="1" customWidth="1"/>
    <col min="14" max="14" width="25" style="1" customWidth="1"/>
    <col min="15" max="16384" width="9.140625" style="1"/>
  </cols>
  <sheetData>
    <row r="1" spans="1:13" ht="15.75" x14ac:dyDescent="0.25">
      <c r="A1" s="43"/>
      <c r="B1" s="43"/>
      <c r="C1" s="43"/>
      <c r="D1" s="43"/>
      <c r="E1" s="43"/>
      <c r="F1" s="43"/>
      <c r="G1" s="43"/>
      <c r="H1" s="43"/>
    </row>
    <row r="2" spans="1:13" ht="15.75" x14ac:dyDescent="0.25">
      <c r="A2" s="2"/>
      <c r="B2" s="3"/>
      <c r="C2" s="3"/>
      <c r="D2" s="3"/>
      <c r="E2" s="3"/>
      <c r="F2" s="3"/>
      <c r="G2" s="3"/>
      <c r="H2" s="3"/>
    </row>
    <row r="3" spans="1:13" ht="15.75" x14ac:dyDescent="0.25">
      <c r="A3" s="4"/>
      <c r="B3" s="3"/>
      <c r="C3" s="3"/>
      <c r="D3" s="3"/>
      <c r="E3" s="3"/>
      <c r="F3" s="3"/>
      <c r="G3" s="3"/>
      <c r="H3" s="3"/>
    </row>
    <row r="4" spans="1:13" ht="15.75" x14ac:dyDescent="0.25">
      <c r="A4" s="5"/>
      <c r="B4" s="5"/>
      <c r="C4" s="5"/>
      <c r="D4" s="5"/>
      <c r="E4" s="5"/>
      <c r="F4" s="5"/>
      <c r="G4" s="5"/>
      <c r="H4" s="5"/>
      <c r="I4" s="6"/>
      <c r="J4" s="6"/>
    </row>
    <row r="5" spans="1:13" ht="15.75" x14ac:dyDescent="0.25">
      <c r="A5" s="7"/>
      <c r="B5" s="3"/>
      <c r="C5" s="3"/>
      <c r="D5" s="3"/>
      <c r="E5" s="3"/>
      <c r="F5" s="3"/>
      <c r="G5" s="3"/>
      <c r="H5" s="3"/>
    </row>
    <row r="6" spans="1:13" ht="18.75" customHeight="1" x14ac:dyDescent="0.25">
      <c r="A6" s="47" t="s">
        <v>289</v>
      </c>
      <c r="B6" s="47"/>
      <c r="C6" s="47"/>
      <c r="D6" s="47"/>
      <c r="E6" s="47"/>
      <c r="F6" s="47"/>
      <c r="G6" s="47"/>
      <c r="H6" s="47"/>
      <c r="I6" s="47"/>
    </row>
    <row r="7" spans="1:13" ht="15.75" x14ac:dyDescent="0.25">
      <c r="A7" s="44"/>
      <c r="B7" s="46"/>
      <c r="C7" s="46"/>
      <c r="D7" s="46"/>
      <c r="E7" s="46"/>
      <c r="F7" s="46"/>
      <c r="G7" s="46"/>
      <c r="H7" s="46"/>
    </row>
    <row r="8" spans="1:13" ht="15.75" x14ac:dyDescent="0.25">
      <c r="A8" s="44"/>
      <c r="B8" s="45"/>
      <c r="C8" s="45"/>
      <c r="D8" s="45"/>
      <c r="E8" s="45"/>
      <c r="F8" s="45"/>
      <c r="G8" s="45"/>
      <c r="H8" s="45"/>
    </row>
    <row r="9" spans="1:13" ht="15.75" x14ac:dyDescent="0.25">
      <c r="A9" s="2" t="s">
        <v>0</v>
      </c>
    </row>
    <row r="10" spans="1:13" ht="78.75" x14ac:dyDescent="0.25">
      <c r="A10" s="22" t="s">
        <v>1</v>
      </c>
      <c r="B10" s="22" t="s">
        <v>2</v>
      </c>
      <c r="C10" s="22" t="s">
        <v>3</v>
      </c>
      <c r="D10" s="22" t="s">
        <v>4</v>
      </c>
      <c r="E10" s="22" t="s">
        <v>285</v>
      </c>
      <c r="F10" s="22" t="s">
        <v>286</v>
      </c>
      <c r="G10" s="22" t="s">
        <v>287</v>
      </c>
      <c r="H10" s="23" t="s">
        <v>5</v>
      </c>
      <c r="I10" s="21" t="s">
        <v>288</v>
      </c>
    </row>
    <row r="11" spans="1:13" ht="12.75" customHeight="1" x14ac:dyDescent="0.25">
      <c r="I11" s="20"/>
    </row>
    <row r="12" spans="1:13" ht="31.5" x14ac:dyDescent="0.3">
      <c r="A12" s="24" t="s">
        <v>7</v>
      </c>
      <c r="B12" s="25" t="s">
        <v>8</v>
      </c>
      <c r="C12" s="26">
        <v>59257404.770000003</v>
      </c>
      <c r="D12" s="26">
        <v>37057791.600000001</v>
      </c>
      <c r="E12" s="36">
        <f>C12+D12</f>
        <v>96315196.370000005</v>
      </c>
      <c r="F12" s="36">
        <v>73823691.010000005</v>
      </c>
      <c r="G12" s="36">
        <f>F12/E12*100</f>
        <v>76.648020034556467</v>
      </c>
      <c r="H12" s="37">
        <v>167232015.69</v>
      </c>
      <c r="I12" s="38">
        <f>F12/H12*100</f>
        <v>44.144472399859055</v>
      </c>
      <c r="J12" s="31">
        <f>J13+J21+J31+J43+J49+J51+J62+J69+J72+J75+J86+J53</f>
        <v>96315196.37000002</v>
      </c>
      <c r="K12" s="31">
        <f>K13+K21+K31+K43+K49+K51+K62+K69+K72+K75+K86+K53</f>
        <v>73823691.010000005</v>
      </c>
      <c r="L12" s="31"/>
      <c r="M12" s="31">
        <f t="shared" ref="M12" si="0">M13+M21+M31+M43+M49+M51+M62+M69+M72+M75+M86+M53</f>
        <v>167232015.69</v>
      </c>
    </row>
    <row r="13" spans="1:13" ht="18.75" outlineLevel="1" x14ac:dyDescent="0.3">
      <c r="A13" s="24" t="s">
        <v>9</v>
      </c>
      <c r="B13" s="25" t="s">
        <v>10</v>
      </c>
      <c r="C13" s="26">
        <v>33814857.079999998</v>
      </c>
      <c r="D13" s="26">
        <v>23623604.359999999</v>
      </c>
      <c r="E13" s="36">
        <f t="shared" ref="E13:E39" si="1">C13+D13</f>
        <v>57438461.439999998</v>
      </c>
      <c r="F13" s="36">
        <v>55128579.68</v>
      </c>
      <c r="G13" s="36">
        <f t="shared" ref="G13:G39" si="2">F13/E13*100</f>
        <v>95.978510388177966</v>
      </c>
      <c r="H13" s="37">
        <v>102837539.69</v>
      </c>
      <c r="I13" s="38">
        <f t="shared" ref="I13:I39" si="3">F13/H13*100</f>
        <v>53.607447091969618</v>
      </c>
      <c r="J13" s="31">
        <f>J14+J16</f>
        <v>57438461.439999998</v>
      </c>
      <c r="K13" s="31">
        <f>K14+K16</f>
        <v>55128579.68</v>
      </c>
      <c r="L13" s="31"/>
      <c r="M13" s="31">
        <f t="shared" ref="M13" si="4">M14+M16</f>
        <v>102837539.69</v>
      </c>
    </row>
    <row r="14" spans="1:13" ht="15.75" outlineLevel="2" x14ac:dyDescent="0.25">
      <c r="A14" s="24" t="s">
        <v>11</v>
      </c>
      <c r="B14" s="25" t="s">
        <v>12</v>
      </c>
      <c r="C14" s="26">
        <v>18564735.34</v>
      </c>
      <c r="D14" s="26">
        <v>8704223.0600000005</v>
      </c>
      <c r="E14" s="36">
        <f t="shared" si="1"/>
        <v>27268958.399999999</v>
      </c>
      <c r="F14" s="36">
        <v>19469610.82</v>
      </c>
      <c r="G14" s="36">
        <f t="shared" si="2"/>
        <v>71.398439699845667</v>
      </c>
      <c r="H14" s="37">
        <v>32498100</v>
      </c>
      <c r="I14" s="38">
        <f t="shared" si="3"/>
        <v>59.909997261378358</v>
      </c>
      <c r="J14" s="28">
        <f>E14</f>
        <v>27268958.399999999</v>
      </c>
      <c r="K14" s="28">
        <f>F14</f>
        <v>19469610.82</v>
      </c>
      <c r="L14" s="28"/>
      <c r="M14" s="28">
        <f t="shared" ref="M14" si="5">H14</f>
        <v>32498100</v>
      </c>
    </row>
    <row r="15" spans="1:13" ht="63" outlineLevel="3" x14ac:dyDescent="0.25">
      <c r="A15" s="24" t="s">
        <v>13</v>
      </c>
      <c r="B15" s="25" t="s">
        <v>14</v>
      </c>
      <c r="C15" s="26">
        <v>18564735.34</v>
      </c>
      <c r="D15" s="26">
        <v>8704223.0600000005</v>
      </c>
      <c r="E15" s="36">
        <f t="shared" si="1"/>
        <v>27268958.399999999</v>
      </c>
      <c r="F15" s="36">
        <v>19469610.82</v>
      </c>
      <c r="G15" s="36">
        <f t="shared" si="2"/>
        <v>71.398439699845667</v>
      </c>
      <c r="H15" s="37">
        <v>32498100</v>
      </c>
      <c r="I15" s="38">
        <f t="shared" si="3"/>
        <v>59.909997261378358</v>
      </c>
    </row>
    <row r="16" spans="1:13" ht="15.75" outlineLevel="2" x14ac:dyDescent="0.25">
      <c r="A16" s="24" t="s">
        <v>15</v>
      </c>
      <c r="B16" s="25" t="s">
        <v>16</v>
      </c>
      <c r="C16" s="26">
        <v>15250121.74</v>
      </c>
      <c r="D16" s="26">
        <v>14919381.300000001</v>
      </c>
      <c r="E16" s="36">
        <f t="shared" si="1"/>
        <v>30169503.039999999</v>
      </c>
      <c r="F16" s="36">
        <v>35658968.859999999</v>
      </c>
      <c r="G16" s="36">
        <f t="shared" si="2"/>
        <v>118.19541347009208</v>
      </c>
      <c r="H16" s="37">
        <v>70339439.689999998</v>
      </c>
      <c r="I16" s="38">
        <f t="shared" si="3"/>
        <v>50.695554325078817</v>
      </c>
      <c r="J16" s="28">
        <f>E17+E18+E19+E20</f>
        <v>30169503.039999999</v>
      </c>
      <c r="K16" s="28">
        <f>F17+F18+F19+F20</f>
        <v>35658968.859999999</v>
      </c>
      <c r="L16" s="28"/>
      <c r="M16" s="28">
        <f t="shared" ref="M16" si="6">H17+H18+H19+H20</f>
        <v>70339439.689999998</v>
      </c>
    </row>
    <row r="17" spans="1:13" ht="110.25" outlineLevel="3" x14ac:dyDescent="0.25">
      <c r="A17" s="24" t="s">
        <v>17</v>
      </c>
      <c r="B17" s="27" t="s">
        <v>18</v>
      </c>
      <c r="C17" s="26">
        <v>15244193.029999999</v>
      </c>
      <c r="D17" s="26">
        <v>14708871.52</v>
      </c>
      <c r="E17" s="36">
        <f t="shared" si="1"/>
        <v>29953064.549999997</v>
      </c>
      <c r="F17" s="36">
        <v>35388156.149999999</v>
      </c>
      <c r="G17" s="36">
        <f t="shared" si="2"/>
        <v>118.14536068897831</v>
      </c>
      <c r="H17" s="37">
        <v>69780302.700000003</v>
      </c>
      <c r="I17" s="38">
        <f t="shared" si="3"/>
        <v>50.713675322018915</v>
      </c>
    </row>
    <row r="18" spans="1:13" ht="173.25" outlineLevel="3" x14ac:dyDescent="0.25">
      <c r="A18" s="24" t="s">
        <v>19</v>
      </c>
      <c r="B18" s="27" t="s">
        <v>20</v>
      </c>
      <c r="C18" s="26">
        <v>2124.77</v>
      </c>
      <c r="D18" s="26">
        <v>12457.78</v>
      </c>
      <c r="E18" s="36">
        <f t="shared" si="1"/>
        <v>14582.550000000001</v>
      </c>
      <c r="F18" s="36">
        <v>51401.24</v>
      </c>
      <c r="G18" s="36">
        <f t="shared" si="2"/>
        <v>352.48457917168116</v>
      </c>
      <c r="H18" s="37">
        <v>176014.8</v>
      </c>
      <c r="I18" s="38">
        <f t="shared" si="3"/>
        <v>29.202794310478435</v>
      </c>
    </row>
    <row r="19" spans="1:13" ht="63" outlineLevel="3" x14ac:dyDescent="0.25">
      <c r="A19" s="24" t="s">
        <v>21</v>
      </c>
      <c r="B19" s="25" t="s">
        <v>22</v>
      </c>
      <c r="C19" s="26">
        <v>3652.65</v>
      </c>
      <c r="D19" s="26">
        <v>197231.08</v>
      </c>
      <c r="E19" s="36">
        <f t="shared" si="1"/>
        <v>200883.72999999998</v>
      </c>
      <c r="F19" s="36">
        <v>195778.37</v>
      </c>
      <c r="G19" s="36">
        <f t="shared" si="2"/>
        <v>97.458549779018938</v>
      </c>
      <c r="H19" s="37">
        <v>375948.53</v>
      </c>
      <c r="I19" s="38">
        <f t="shared" si="3"/>
        <v>52.075843999177216</v>
      </c>
    </row>
    <row r="20" spans="1:13" ht="173.25" outlineLevel="7" x14ac:dyDescent="0.25">
      <c r="A20" s="12" t="s">
        <v>23</v>
      </c>
      <c r="B20" s="15" t="s">
        <v>24</v>
      </c>
      <c r="C20" s="14">
        <v>151.29</v>
      </c>
      <c r="D20" s="14">
        <v>820.92</v>
      </c>
      <c r="E20" s="36">
        <f t="shared" si="1"/>
        <v>972.20999999999992</v>
      </c>
      <c r="F20" s="39">
        <v>23633.1</v>
      </c>
      <c r="G20" s="36">
        <f t="shared" si="2"/>
        <v>2430.8637022865428</v>
      </c>
      <c r="H20" s="40">
        <v>7173.66</v>
      </c>
      <c r="I20" s="38">
        <f t="shared" si="3"/>
        <v>329.44271125199685</v>
      </c>
    </row>
    <row r="21" spans="1:13" ht="63" outlineLevel="1" x14ac:dyDescent="0.3">
      <c r="A21" s="24" t="s">
        <v>25</v>
      </c>
      <c r="B21" s="25" t="s">
        <v>26</v>
      </c>
      <c r="C21" s="26">
        <v>161459.89000000001</v>
      </c>
      <c r="D21" s="26">
        <v>120221.29</v>
      </c>
      <c r="E21" s="36">
        <f t="shared" si="1"/>
        <v>281681.18</v>
      </c>
      <c r="F21" s="36">
        <v>271962.93</v>
      </c>
      <c r="G21" s="36">
        <f t="shared" si="2"/>
        <v>96.549911499234696</v>
      </c>
      <c r="H21" s="37">
        <v>575500</v>
      </c>
      <c r="I21" s="38">
        <f t="shared" si="3"/>
        <v>47.25680799304952</v>
      </c>
      <c r="J21" s="31">
        <f>J22</f>
        <v>281681.18</v>
      </c>
      <c r="K21" s="31">
        <f>K22</f>
        <v>271962.93</v>
      </c>
      <c r="L21" s="31"/>
      <c r="M21" s="31">
        <f t="shared" ref="M21" si="7">M22</f>
        <v>575500</v>
      </c>
    </row>
    <row r="22" spans="1:13" ht="47.25" outlineLevel="2" x14ac:dyDescent="0.25">
      <c r="A22" s="24" t="s">
        <v>27</v>
      </c>
      <c r="B22" s="25" t="s">
        <v>28</v>
      </c>
      <c r="C22" s="26">
        <v>161459.89000000001</v>
      </c>
      <c r="D22" s="26">
        <v>120221.29</v>
      </c>
      <c r="E22" s="36">
        <f t="shared" si="1"/>
        <v>281681.18</v>
      </c>
      <c r="F22" s="36">
        <v>271962.93</v>
      </c>
      <c r="G22" s="36">
        <f t="shared" si="2"/>
        <v>96.549911499234696</v>
      </c>
      <c r="H22" s="37">
        <v>575500</v>
      </c>
      <c r="I22" s="38">
        <f t="shared" si="3"/>
        <v>47.25680799304952</v>
      </c>
      <c r="J22" s="28">
        <f>E23+E25+E27+E29</f>
        <v>281681.18</v>
      </c>
      <c r="K22" s="28">
        <f>F23+F25+F27+F29</f>
        <v>271962.93</v>
      </c>
      <c r="L22" s="28"/>
      <c r="M22" s="28">
        <f t="shared" ref="M22" si="8">H23+H25+H27+H29</f>
        <v>575500</v>
      </c>
    </row>
    <row r="23" spans="1:13" ht="110.25" outlineLevel="3" x14ac:dyDescent="0.25">
      <c r="A23" s="24" t="s">
        <v>29</v>
      </c>
      <c r="B23" s="25" t="s">
        <v>30</v>
      </c>
      <c r="C23" s="26">
        <v>49421.98</v>
      </c>
      <c r="D23" s="26">
        <v>33571.06</v>
      </c>
      <c r="E23" s="36">
        <f t="shared" si="1"/>
        <v>82993.040000000008</v>
      </c>
      <c r="F23" s="36">
        <v>92498.8</v>
      </c>
      <c r="G23" s="36">
        <f t="shared" si="2"/>
        <v>111.45368334501302</v>
      </c>
      <c r="H23" s="37">
        <v>183600</v>
      </c>
      <c r="I23" s="38">
        <f t="shared" si="3"/>
        <v>50.380610021786495</v>
      </c>
    </row>
    <row r="24" spans="1:13" ht="110.25" outlineLevel="7" x14ac:dyDescent="0.25">
      <c r="A24" s="12" t="s">
        <v>29</v>
      </c>
      <c r="B24" s="13" t="s">
        <v>30</v>
      </c>
      <c r="C24" s="14">
        <v>49421.98</v>
      </c>
      <c r="D24" s="14">
        <v>33571.06</v>
      </c>
      <c r="E24" s="36">
        <f t="shared" si="1"/>
        <v>82993.040000000008</v>
      </c>
      <c r="F24" s="39">
        <v>92498.8</v>
      </c>
      <c r="G24" s="36">
        <f t="shared" si="2"/>
        <v>111.45368334501302</v>
      </c>
      <c r="H24" s="40">
        <v>183600</v>
      </c>
      <c r="I24" s="38">
        <f t="shared" si="3"/>
        <v>50.380610021786495</v>
      </c>
    </row>
    <row r="25" spans="1:13" ht="141.75" outlineLevel="3" x14ac:dyDescent="0.25">
      <c r="A25" s="24" t="s">
        <v>31</v>
      </c>
      <c r="B25" s="27" t="s">
        <v>32</v>
      </c>
      <c r="C25" s="26">
        <v>868.47</v>
      </c>
      <c r="D25" s="26">
        <v>950.68</v>
      </c>
      <c r="E25" s="36">
        <f t="shared" si="1"/>
        <v>1819.15</v>
      </c>
      <c r="F25" s="36">
        <v>1524.96</v>
      </c>
      <c r="G25" s="36">
        <f t="shared" si="2"/>
        <v>83.828161503999127</v>
      </c>
      <c r="H25" s="37">
        <v>3900</v>
      </c>
      <c r="I25" s="38">
        <f t="shared" si="3"/>
        <v>39.10153846153846</v>
      </c>
    </row>
    <row r="26" spans="1:13" ht="141.75" outlineLevel="7" x14ac:dyDescent="0.25">
      <c r="A26" s="12" t="s">
        <v>31</v>
      </c>
      <c r="B26" s="15" t="s">
        <v>32</v>
      </c>
      <c r="C26" s="14">
        <v>868.47</v>
      </c>
      <c r="D26" s="14">
        <v>950.68</v>
      </c>
      <c r="E26" s="36">
        <f t="shared" si="1"/>
        <v>1819.15</v>
      </c>
      <c r="F26" s="39">
        <v>1524.96</v>
      </c>
      <c r="G26" s="36">
        <f t="shared" si="2"/>
        <v>83.828161503999127</v>
      </c>
      <c r="H26" s="40">
        <v>3900</v>
      </c>
      <c r="I26" s="38">
        <f t="shared" si="3"/>
        <v>39.10153846153846</v>
      </c>
    </row>
    <row r="27" spans="1:13" ht="126" outlineLevel="3" x14ac:dyDescent="0.25">
      <c r="A27" s="24" t="s">
        <v>33</v>
      </c>
      <c r="B27" s="25" t="s">
        <v>34</v>
      </c>
      <c r="C27" s="26">
        <v>116258.87</v>
      </c>
      <c r="D27" s="26">
        <v>91834.03</v>
      </c>
      <c r="E27" s="36">
        <f t="shared" si="1"/>
        <v>208092.9</v>
      </c>
      <c r="F27" s="36">
        <v>192499.56</v>
      </c>
      <c r="G27" s="36">
        <f t="shared" si="2"/>
        <v>92.506548757790398</v>
      </c>
      <c r="H27" s="37">
        <v>425300</v>
      </c>
      <c r="I27" s="38">
        <f t="shared" si="3"/>
        <v>45.262064425111689</v>
      </c>
    </row>
    <row r="28" spans="1:13" ht="126" outlineLevel="7" x14ac:dyDescent="0.25">
      <c r="A28" s="12" t="s">
        <v>33</v>
      </c>
      <c r="B28" s="13" t="s">
        <v>34</v>
      </c>
      <c r="C28" s="14">
        <v>116258.87</v>
      </c>
      <c r="D28" s="14">
        <v>91834.03</v>
      </c>
      <c r="E28" s="36">
        <f t="shared" si="1"/>
        <v>208092.9</v>
      </c>
      <c r="F28" s="39">
        <v>192499.56</v>
      </c>
      <c r="G28" s="36">
        <f t="shared" si="2"/>
        <v>92.506548757790398</v>
      </c>
      <c r="H28" s="40">
        <v>425300</v>
      </c>
      <c r="I28" s="38">
        <f t="shared" si="3"/>
        <v>45.262064425111689</v>
      </c>
    </row>
    <row r="29" spans="1:13" ht="110.25" outlineLevel="3" x14ac:dyDescent="0.25">
      <c r="A29" s="24" t="s">
        <v>35</v>
      </c>
      <c r="B29" s="25" t="s">
        <v>36</v>
      </c>
      <c r="C29" s="26">
        <v>-5089.43</v>
      </c>
      <c r="D29" s="26">
        <v>-6134.48</v>
      </c>
      <c r="E29" s="36">
        <f t="shared" si="1"/>
        <v>-11223.91</v>
      </c>
      <c r="F29" s="36">
        <v>-14560.39</v>
      </c>
      <c r="G29" s="36">
        <f t="shared" si="2"/>
        <v>129.72653914723122</v>
      </c>
      <c r="H29" s="37">
        <v>-37300</v>
      </c>
      <c r="I29" s="38">
        <f t="shared" si="3"/>
        <v>39.035898123324401</v>
      </c>
    </row>
    <row r="30" spans="1:13" ht="110.25" outlineLevel="7" x14ac:dyDescent="0.25">
      <c r="A30" s="12" t="s">
        <v>35</v>
      </c>
      <c r="B30" s="13" t="s">
        <v>36</v>
      </c>
      <c r="C30" s="14">
        <v>-5089.43</v>
      </c>
      <c r="D30" s="14">
        <v>-6134.48</v>
      </c>
      <c r="E30" s="36">
        <f t="shared" si="1"/>
        <v>-11223.91</v>
      </c>
      <c r="F30" s="39">
        <v>-14560.39</v>
      </c>
      <c r="G30" s="36">
        <f t="shared" si="2"/>
        <v>129.72653914723122</v>
      </c>
      <c r="H30" s="40">
        <v>-37300</v>
      </c>
      <c r="I30" s="38">
        <f t="shared" si="3"/>
        <v>39.035898123324401</v>
      </c>
    </row>
    <row r="31" spans="1:13" ht="15.75" outlineLevel="1" x14ac:dyDescent="0.25">
      <c r="A31" s="24" t="s">
        <v>37</v>
      </c>
      <c r="B31" s="25" t="s">
        <v>38</v>
      </c>
      <c r="C31" s="26">
        <v>1941601.15</v>
      </c>
      <c r="D31" s="26">
        <v>2184166.12</v>
      </c>
      <c r="E31" s="36">
        <f t="shared" si="1"/>
        <v>4125767.27</v>
      </c>
      <c r="F31" s="36">
        <v>3317300.37</v>
      </c>
      <c r="G31" s="36">
        <f t="shared" si="2"/>
        <v>80.404447292054854</v>
      </c>
      <c r="H31" s="37">
        <v>8363102.7999999998</v>
      </c>
      <c r="I31" s="38">
        <f t="shared" si="3"/>
        <v>39.66590450137717</v>
      </c>
      <c r="J31" s="29">
        <f>J32+J39</f>
        <v>4125767.2699999996</v>
      </c>
      <c r="K31" s="29">
        <f>K32+K39+K42</f>
        <v>3317300.3699999996</v>
      </c>
      <c r="L31" s="29"/>
      <c r="M31" s="33">
        <f>M32+M39+M42</f>
        <v>8363102.7999999998</v>
      </c>
    </row>
    <row r="32" spans="1:13" ht="31.5" outlineLevel="2" x14ac:dyDescent="0.25">
      <c r="A32" s="24" t="s">
        <v>39</v>
      </c>
      <c r="B32" s="25" t="s">
        <v>40</v>
      </c>
      <c r="C32" s="26">
        <v>1941601.15</v>
      </c>
      <c r="D32" s="26">
        <v>2162602.36</v>
      </c>
      <c r="E32" s="36">
        <f t="shared" si="1"/>
        <v>4104203.51</v>
      </c>
      <c r="F32" s="36">
        <v>3278496.47</v>
      </c>
      <c r="G32" s="36">
        <f t="shared" si="2"/>
        <v>79.881430392324788</v>
      </c>
      <c r="H32" s="37">
        <v>8341539.04</v>
      </c>
      <c r="I32" s="38">
        <f t="shared" si="3"/>
        <v>39.303256320910293</v>
      </c>
      <c r="J32" s="28">
        <f>E32</f>
        <v>4104203.51</v>
      </c>
      <c r="K32" s="28">
        <f>F34+F35+F36+F37+F38</f>
        <v>3278496.4699999997</v>
      </c>
      <c r="L32" s="28"/>
      <c r="M32" s="35">
        <f t="shared" ref="M32" si="9">H34+H35+H36+H37+H38</f>
        <v>8341539.04</v>
      </c>
    </row>
    <row r="33" spans="1:13" ht="31.5" outlineLevel="3" x14ac:dyDescent="0.25">
      <c r="A33" s="24" t="s">
        <v>41</v>
      </c>
      <c r="B33" s="25" t="s">
        <v>40</v>
      </c>
      <c r="C33" s="26">
        <v>1941601.15</v>
      </c>
      <c r="D33" s="26">
        <v>2162602.36</v>
      </c>
      <c r="E33" s="36">
        <f t="shared" si="1"/>
        <v>4104203.51</v>
      </c>
      <c r="F33" s="36">
        <v>3281927.99</v>
      </c>
      <c r="G33" s="36">
        <f t="shared" si="2"/>
        <v>79.965040281348038</v>
      </c>
      <c r="H33" s="37">
        <v>8341539.04</v>
      </c>
      <c r="I33" s="38">
        <f t="shared" si="3"/>
        <v>39.344394053210593</v>
      </c>
      <c r="J33" s="28"/>
      <c r="K33" s="28">
        <f>F34+F35+F36+F37</f>
        <v>3281927.9899999998</v>
      </c>
      <c r="L33" s="28"/>
      <c r="M33" s="35">
        <f>H34+H35+H36+H37</f>
        <v>8341539.04</v>
      </c>
    </row>
    <row r="34" spans="1:13" ht="78.75" outlineLevel="7" x14ac:dyDescent="0.25">
      <c r="A34" s="12" t="s">
        <v>42</v>
      </c>
      <c r="B34" s="13" t="s">
        <v>43</v>
      </c>
      <c r="C34" s="14">
        <v>0</v>
      </c>
      <c r="D34" s="14">
        <v>0</v>
      </c>
      <c r="E34" s="36">
        <f t="shared" si="1"/>
        <v>0</v>
      </c>
      <c r="F34" s="39">
        <v>3251238.84</v>
      </c>
      <c r="G34" s="36">
        <v>0</v>
      </c>
      <c r="H34" s="40">
        <v>8341539.04</v>
      </c>
      <c r="I34" s="38">
        <v>0</v>
      </c>
    </row>
    <row r="35" spans="1:13" ht="47.25" outlineLevel="7" x14ac:dyDescent="0.25">
      <c r="A35" s="12" t="s">
        <v>44</v>
      </c>
      <c r="B35" s="13" t="s">
        <v>45</v>
      </c>
      <c r="C35" s="14">
        <v>0</v>
      </c>
      <c r="D35" s="14">
        <v>0</v>
      </c>
      <c r="E35" s="36">
        <f t="shared" si="1"/>
        <v>0</v>
      </c>
      <c r="F35" s="39">
        <v>12049.6</v>
      </c>
      <c r="G35" s="36">
        <v>0</v>
      </c>
      <c r="H35" s="40">
        <v>0</v>
      </c>
      <c r="I35" s="38">
        <v>0</v>
      </c>
    </row>
    <row r="36" spans="1:13" ht="78.75" outlineLevel="7" x14ac:dyDescent="0.25">
      <c r="A36" s="12" t="s">
        <v>46</v>
      </c>
      <c r="B36" s="13" t="s">
        <v>47</v>
      </c>
      <c r="C36" s="14">
        <v>0</v>
      </c>
      <c r="D36" s="14">
        <v>0</v>
      </c>
      <c r="E36" s="36">
        <f t="shared" si="1"/>
        <v>0</v>
      </c>
      <c r="F36" s="39">
        <v>18945.27</v>
      </c>
      <c r="G36" s="36">
        <v>0</v>
      </c>
      <c r="H36" s="40">
        <v>0</v>
      </c>
      <c r="I36" s="38">
        <v>0</v>
      </c>
    </row>
    <row r="37" spans="1:13" ht="47.25" outlineLevel="7" x14ac:dyDescent="0.25">
      <c r="A37" s="12" t="s">
        <v>48</v>
      </c>
      <c r="B37" s="13" t="s">
        <v>49</v>
      </c>
      <c r="C37" s="14">
        <v>0</v>
      </c>
      <c r="D37" s="14">
        <v>0</v>
      </c>
      <c r="E37" s="36">
        <f t="shared" si="1"/>
        <v>0</v>
      </c>
      <c r="F37" s="39">
        <v>-305.72000000000003</v>
      </c>
      <c r="G37" s="36">
        <v>0</v>
      </c>
      <c r="H37" s="40">
        <v>0</v>
      </c>
      <c r="I37" s="38">
        <v>0</v>
      </c>
    </row>
    <row r="38" spans="1:13" ht="63" outlineLevel="3" x14ac:dyDescent="0.25">
      <c r="A38" s="24" t="s">
        <v>50</v>
      </c>
      <c r="B38" s="25" t="s">
        <v>51</v>
      </c>
      <c r="C38" s="26">
        <v>0</v>
      </c>
      <c r="D38" s="26">
        <v>0</v>
      </c>
      <c r="E38" s="36">
        <f t="shared" si="1"/>
        <v>0</v>
      </c>
      <c r="F38" s="36">
        <v>-3431.52</v>
      </c>
      <c r="G38" s="36">
        <v>0</v>
      </c>
      <c r="H38" s="37">
        <v>0</v>
      </c>
      <c r="I38" s="38">
        <v>0</v>
      </c>
    </row>
    <row r="39" spans="1:13" ht="15.75" outlineLevel="2" x14ac:dyDescent="0.25">
      <c r="A39" s="24" t="s">
        <v>52</v>
      </c>
      <c r="B39" s="25" t="s">
        <v>53</v>
      </c>
      <c r="C39" s="26">
        <v>0</v>
      </c>
      <c r="D39" s="26">
        <v>21563.759999999998</v>
      </c>
      <c r="E39" s="36">
        <f t="shared" si="1"/>
        <v>21563.759999999998</v>
      </c>
      <c r="F39" s="36">
        <v>5518.9</v>
      </c>
      <c r="G39" s="36">
        <f t="shared" si="2"/>
        <v>25.593403005783777</v>
      </c>
      <c r="H39" s="37">
        <v>21563.759999999998</v>
      </c>
      <c r="I39" s="38">
        <f t="shared" si="3"/>
        <v>25.593403005783777</v>
      </c>
      <c r="J39" s="28">
        <f>E39</f>
        <v>21563.759999999998</v>
      </c>
      <c r="K39" s="28">
        <f>F40+F41</f>
        <v>5518.9</v>
      </c>
      <c r="L39" s="28"/>
      <c r="M39" s="28">
        <f t="shared" ref="M39" si="10">H40+H41</f>
        <v>21563.759999999998</v>
      </c>
    </row>
    <row r="40" spans="1:13" ht="63" outlineLevel="7" x14ac:dyDescent="0.25">
      <c r="A40" s="12" t="s">
        <v>54</v>
      </c>
      <c r="B40" s="13" t="s">
        <v>55</v>
      </c>
      <c r="C40" s="14">
        <v>0</v>
      </c>
      <c r="D40" s="14">
        <v>21563.759999999998</v>
      </c>
      <c r="E40" s="36">
        <f t="shared" ref="E40:E64" si="11">C40+D40</f>
        <v>21563.759999999998</v>
      </c>
      <c r="F40" s="39">
        <v>5480.71</v>
      </c>
      <c r="G40" s="36">
        <f t="shared" ref="G40:G64" si="12">F40/E40*100</f>
        <v>25.416300311262972</v>
      </c>
      <c r="H40" s="40">
        <v>21563.759999999998</v>
      </c>
      <c r="I40" s="38">
        <f t="shared" ref="I40:I64" si="13">F40/H40*100</f>
        <v>25.416300311262972</v>
      </c>
    </row>
    <row r="41" spans="1:13" ht="31.5" outlineLevel="7" x14ac:dyDescent="0.25">
      <c r="A41" s="12" t="s">
        <v>56</v>
      </c>
      <c r="B41" s="13" t="s">
        <v>57</v>
      </c>
      <c r="C41" s="14">
        <v>0</v>
      </c>
      <c r="D41" s="14">
        <v>0</v>
      </c>
      <c r="E41" s="36">
        <f t="shared" si="11"/>
        <v>0</v>
      </c>
      <c r="F41" s="39">
        <v>38.19</v>
      </c>
      <c r="G41" s="36">
        <v>0</v>
      </c>
      <c r="H41" s="40">
        <v>0</v>
      </c>
      <c r="I41" s="38">
        <v>0</v>
      </c>
    </row>
    <row r="42" spans="1:13" ht="94.5" outlineLevel="7" x14ac:dyDescent="0.25">
      <c r="A42" s="12" t="s">
        <v>58</v>
      </c>
      <c r="B42" s="13" t="s">
        <v>59</v>
      </c>
      <c r="C42" s="14">
        <v>0</v>
      </c>
      <c r="D42" s="14">
        <v>0</v>
      </c>
      <c r="E42" s="36">
        <f t="shared" si="11"/>
        <v>0</v>
      </c>
      <c r="F42" s="39">
        <v>33285</v>
      </c>
      <c r="G42" s="36">
        <v>0</v>
      </c>
      <c r="H42" s="40">
        <v>0</v>
      </c>
      <c r="I42" s="38">
        <v>0</v>
      </c>
      <c r="K42" s="28">
        <f>F42</f>
        <v>33285</v>
      </c>
    </row>
    <row r="43" spans="1:13" ht="18.75" outlineLevel="1" x14ac:dyDescent="0.3">
      <c r="A43" s="24" t="s">
        <v>60</v>
      </c>
      <c r="B43" s="25" t="s">
        <v>61</v>
      </c>
      <c r="C43" s="26">
        <v>1788982.74</v>
      </c>
      <c r="D43" s="26">
        <v>1602182.36</v>
      </c>
      <c r="E43" s="36">
        <f t="shared" si="11"/>
        <v>3391165.1</v>
      </c>
      <c r="F43" s="36">
        <v>3415396.15</v>
      </c>
      <c r="G43" s="36">
        <f t="shared" si="12"/>
        <v>100.71453465948915</v>
      </c>
      <c r="H43" s="37">
        <v>9376228.7200000007</v>
      </c>
      <c r="I43" s="38">
        <f t="shared" si="13"/>
        <v>36.426118133346897</v>
      </c>
      <c r="J43" s="31">
        <f>J44+J46</f>
        <v>3391165.1</v>
      </c>
      <c r="K43" s="31">
        <f>K44+K46</f>
        <v>3415396.15</v>
      </c>
      <c r="L43" s="31"/>
      <c r="M43" s="31">
        <f>M44+M46</f>
        <v>9376228.7199999988</v>
      </c>
    </row>
    <row r="44" spans="1:13" ht="15.75" outlineLevel="2" x14ac:dyDescent="0.25">
      <c r="A44" s="24" t="s">
        <v>62</v>
      </c>
      <c r="B44" s="25" t="s">
        <v>63</v>
      </c>
      <c r="C44" s="26">
        <v>112978.85</v>
      </c>
      <c r="D44" s="26">
        <v>195975.49</v>
      </c>
      <c r="E44" s="36">
        <f t="shared" si="11"/>
        <v>308954.33999999997</v>
      </c>
      <c r="F44" s="36">
        <v>79552.63</v>
      </c>
      <c r="G44" s="36">
        <f t="shared" si="12"/>
        <v>25.748992553398026</v>
      </c>
      <c r="H44" s="37">
        <v>1581796.62</v>
      </c>
      <c r="I44" s="38">
        <f t="shared" si="13"/>
        <v>5.0292578068601514</v>
      </c>
      <c r="J44" s="29">
        <f>E45</f>
        <v>308954.33999999997</v>
      </c>
      <c r="K44" s="29">
        <f>F45</f>
        <v>79552.63</v>
      </c>
      <c r="L44" s="29"/>
      <c r="M44" s="29">
        <f>H45</f>
        <v>1581796.62</v>
      </c>
    </row>
    <row r="45" spans="1:13" ht="78.75" outlineLevel="3" x14ac:dyDescent="0.25">
      <c r="A45" s="24" t="s">
        <v>64</v>
      </c>
      <c r="B45" s="25" t="s">
        <v>65</v>
      </c>
      <c r="C45" s="26">
        <v>112978.85</v>
      </c>
      <c r="D45" s="26">
        <v>195975.49</v>
      </c>
      <c r="E45" s="36">
        <f t="shared" si="11"/>
        <v>308954.33999999997</v>
      </c>
      <c r="F45" s="36">
        <v>79552.63</v>
      </c>
      <c r="G45" s="36">
        <f t="shared" si="12"/>
        <v>25.748992553398026</v>
      </c>
      <c r="H45" s="37">
        <v>1581796.62</v>
      </c>
      <c r="I45" s="38">
        <f t="shared" si="13"/>
        <v>5.0292578068601514</v>
      </c>
    </row>
    <row r="46" spans="1:13" ht="18.75" outlineLevel="2" x14ac:dyDescent="0.3">
      <c r="A46" s="24" t="s">
        <v>66</v>
      </c>
      <c r="B46" s="25" t="s">
        <v>67</v>
      </c>
      <c r="C46" s="26">
        <v>1676003.89</v>
      </c>
      <c r="D46" s="26">
        <v>1406206.87</v>
      </c>
      <c r="E46" s="36">
        <f t="shared" si="11"/>
        <v>3082210.76</v>
      </c>
      <c r="F46" s="36">
        <v>3335843.52</v>
      </c>
      <c r="G46" s="36">
        <f t="shared" si="12"/>
        <v>108.22892331996144</v>
      </c>
      <c r="H46" s="37">
        <v>7794432.0999999996</v>
      </c>
      <c r="I46" s="38">
        <f t="shared" si="13"/>
        <v>42.7977750938391</v>
      </c>
      <c r="J46" s="31">
        <f>E47+E48</f>
        <v>3082210.7600000002</v>
      </c>
      <c r="K46" s="31">
        <f>F47+F48</f>
        <v>3335843.52</v>
      </c>
      <c r="L46" s="31"/>
      <c r="M46" s="31">
        <f t="shared" ref="M46" si="14">H47+H48</f>
        <v>7794432.0999999996</v>
      </c>
    </row>
    <row r="47" spans="1:13" ht="63" outlineLevel="3" x14ac:dyDescent="0.25">
      <c r="A47" s="24" t="s">
        <v>68</v>
      </c>
      <c r="B47" s="25" t="s">
        <v>69</v>
      </c>
      <c r="C47" s="26">
        <v>1362365.9</v>
      </c>
      <c r="D47" s="26">
        <v>1217893.68</v>
      </c>
      <c r="E47" s="36">
        <f t="shared" si="11"/>
        <v>2580259.58</v>
      </c>
      <c r="F47" s="36">
        <v>3129029.97</v>
      </c>
      <c r="G47" s="36">
        <f t="shared" si="12"/>
        <v>121.26803032739831</v>
      </c>
      <c r="H47" s="37">
        <v>6103617.5199999996</v>
      </c>
      <c r="I47" s="38">
        <f t="shared" si="13"/>
        <v>51.26517118326904</v>
      </c>
    </row>
    <row r="48" spans="1:13" ht="75" customHeight="1" outlineLevel="3" x14ac:dyDescent="0.25">
      <c r="A48" s="24" t="s">
        <v>70</v>
      </c>
      <c r="B48" s="25" t="s">
        <v>71</v>
      </c>
      <c r="C48" s="26">
        <v>313637.99</v>
      </c>
      <c r="D48" s="26">
        <v>188313.19</v>
      </c>
      <c r="E48" s="36">
        <f t="shared" si="11"/>
        <v>501951.18</v>
      </c>
      <c r="F48" s="36">
        <v>206813.55</v>
      </c>
      <c r="G48" s="36">
        <f t="shared" si="12"/>
        <v>41.201925254962049</v>
      </c>
      <c r="H48" s="37">
        <v>1690814.58</v>
      </c>
      <c r="I48" s="38">
        <f t="shared" si="13"/>
        <v>12.231592538077118</v>
      </c>
    </row>
    <row r="49" spans="1:13" ht="18.75" outlineLevel="1" x14ac:dyDescent="0.3">
      <c r="A49" s="24" t="s">
        <v>72</v>
      </c>
      <c r="B49" s="25" t="s">
        <v>73</v>
      </c>
      <c r="C49" s="26">
        <v>501877.45</v>
      </c>
      <c r="D49" s="26">
        <v>563423.57999999996</v>
      </c>
      <c r="E49" s="36">
        <f t="shared" si="11"/>
        <v>1065301.03</v>
      </c>
      <c r="F49" s="36">
        <v>1370518.76</v>
      </c>
      <c r="G49" s="36">
        <f t="shared" si="12"/>
        <v>128.65084341465436</v>
      </c>
      <c r="H49" s="37">
        <v>2326729.42</v>
      </c>
      <c r="I49" s="38">
        <f t="shared" si="13"/>
        <v>58.903229065629816</v>
      </c>
      <c r="J49" s="31">
        <f>E49</f>
        <v>1065301.03</v>
      </c>
      <c r="K49" s="31">
        <f>F49</f>
        <v>1370518.76</v>
      </c>
      <c r="L49" s="31"/>
      <c r="M49" s="31">
        <f t="shared" ref="M49" si="15">H49</f>
        <v>2326729.42</v>
      </c>
    </row>
    <row r="50" spans="1:13" ht="126" outlineLevel="7" x14ac:dyDescent="0.25">
      <c r="A50" s="12" t="s">
        <v>74</v>
      </c>
      <c r="B50" s="15" t="s">
        <v>75</v>
      </c>
      <c r="C50" s="14">
        <v>501877.45</v>
      </c>
      <c r="D50" s="14">
        <v>563423.57999999996</v>
      </c>
      <c r="E50" s="36">
        <f t="shared" si="11"/>
        <v>1065301.03</v>
      </c>
      <c r="F50" s="39">
        <v>1370518.76</v>
      </c>
      <c r="G50" s="41">
        <f t="shared" si="12"/>
        <v>128.65084341465436</v>
      </c>
      <c r="H50" s="40">
        <v>2326729.42</v>
      </c>
      <c r="I50" s="38">
        <f t="shared" si="13"/>
        <v>58.903229065629816</v>
      </c>
    </row>
    <row r="51" spans="1:13" ht="47.25" outlineLevel="1" x14ac:dyDescent="0.3">
      <c r="A51" s="24" t="s">
        <v>76</v>
      </c>
      <c r="B51" s="25" t="s">
        <v>77</v>
      </c>
      <c r="C51" s="26">
        <v>48.14</v>
      </c>
      <c r="D51" s="26">
        <v>2365.3000000000002</v>
      </c>
      <c r="E51" s="36">
        <f t="shared" si="11"/>
        <v>2413.44</v>
      </c>
      <c r="F51" s="36">
        <v>0</v>
      </c>
      <c r="G51" s="36">
        <f t="shared" si="12"/>
        <v>0</v>
      </c>
      <c r="H51" s="37">
        <v>3000</v>
      </c>
      <c r="I51" s="38">
        <f t="shared" si="13"/>
        <v>0</v>
      </c>
      <c r="J51" s="31">
        <f>E51</f>
        <v>2413.44</v>
      </c>
      <c r="K51" s="31">
        <f>F51</f>
        <v>0</v>
      </c>
      <c r="L51" s="31"/>
      <c r="M51" s="31">
        <f t="shared" ref="M51" si="16">H51</f>
        <v>3000</v>
      </c>
    </row>
    <row r="52" spans="1:13" ht="15.75" outlineLevel="2" x14ac:dyDescent="0.25">
      <c r="A52" s="24" t="s">
        <v>78</v>
      </c>
      <c r="B52" s="25" t="s">
        <v>79</v>
      </c>
      <c r="C52" s="26">
        <v>48.14</v>
      </c>
      <c r="D52" s="26">
        <v>2365.3000000000002</v>
      </c>
      <c r="E52" s="36">
        <f t="shared" si="11"/>
        <v>2413.44</v>
      </c>
      <c r="F52" s="36">
        <v>0</v>
      </c>
      <c r="G52" s="36">
        <f t="shared" si="12"/>
        <v>0</v>
      </c>
      <c r="H52" s="37">
        <v>3000</v>
      </c>
      <c r="I52" s="38">
        <f t="shared" si="13"/>
        <v>0</v>
      </c>
    </row>
    <row r="53" spans="1:13" ht="63" outlineLevel="1" x14ac:dyDescent="0.3">
      <c r="A53" s="24" t="s">
        <v>80</v>
      </c>
      <c r="B53" s="25" t="s">
        <v>81</v>
      </c>
      <c r="C53" s="26">
        <v>17987917.18</v>
      </c>
      <c r="D53" s="26">
        <v>6131760.6900000004</v>
      </c>
      <c r="E53" s="36">
        <f t="shared" si="11"/>
        <v>24119677.870000001</v>
      </c>
      <c r="F53" s="36">
        <v>3123985.11</v>
      </c>
      <c r="G53" s="36">
        <f t="shared" si="12"/>
        <v>12.952018376189034</v>
      </c>
      <c r="H53" s="37">
        <v>31218415.16</v>
      </c>
      <c r="I53" s="38">
        <f t="shared" si="13"/>
        <v>10.006866440813903</v>
      </c>
      <c r="J53" s="31">
        <f>J54+E60</f>
        <v>24119677.870000005</v>
      </c>
      <c r="K53" s="31">
        <f>K54+F60</f>
        <v>3123985.1100000003</v>
      </c>
      <c r="L53" s="31"/>
      <c r="M53" s="31">
        <f t="shared" ref="M53" si="17">M54+H60</f>
        <v>31218415.160000004</v>
      </c>
    </row>
    <row r="54" spans="1:13" ht="141.75" outlineLevel="2" x14ac:dyDescent="0.25">
      <c r="A54" s="24" t="s">
        <v>82</v>
      </c>
      <c r="B54" s="27" t="s">
        <v>83</v>
      </c>
      <c r="C54" s="26">
        <v>17864639.32</v>
      </c>
      <c r="D54" s="26">
        <v>6103259.8799999999</v>
      </c>
      <c r="E54" s="36">
        <f t="shared" si="11"/>
        <v>23967899.199999999</v>
      </c>
      <c r="F54" s="36">
        <v>3063748.91</v>
      </c>
      <c r="G54" s="36">
        <f t="shared" si="12"/>
        <v>12.782717769440556</v>
      </c>
      <c r="H54" s="37">
        <v>31066636.489999998</v>
      </c>
      <c r="I54" s="38">
        <f t="shared" si="13"/>
        <v>9.8618622939312619</v>
      </c>
      <c r="J54" s="28">
        <f>E55+E58</f>
        <v>23967899.200000003</v>
      </c>
      <c r="K54" s="28">
        <f>F55+F58+F56</f>
        <v>3063748.91</v>
      </c>
      <c r="L54" s="28"/>
      <c r="M54" s="28">
        <f>H55+H58+H56</f>
        <v>31066636.490000002</v>
      </c>
    </row>
    <row r="55" spans="1:13" ht="94.5" outlineLevel="3" x14ac:dyDescent="0.25">
      <c r="A55" s="24" t="s">
        <v>84</v>
      </c>
      <c r="B55" s="25" t="s">
        <v>85</v>
      </c>
      <c r="C55" s="26">
        <v>2209864.6</v>
      </c>
      <c r="D55" s="26">
        <v>646856.4</v>
      </c>
      <c r="E55" s="36">
        <f t="shared" si="11"/>
        <v>2856721</v>
      </c>
      <c r="F55" s="36">
        <v>1879769.27</v>
      </c>
      <c r="G55" s="36">
        <f t="shared" si="12"/>
        <v>65.801640062155172</v>
      </c>
      <c r="H55" s="37">
        <v>6084514.3700000001</v>
      </c>
      <c r="I55" s="38">
        <f t="shared" si="13"/>
        <v>30.894318850955401</v>
      </c>
    </row>
    <row r="56" spans="1:13" ht="110.25" outlineLevel="3" x14ac:dyDescent="0.25">
      <c r="A56" s="24" t="s">
        <v>86</v>
      </c>
      <c r="B56" s="27" t="s">
        <v>87</v>
      </c>
      <c r="C56" s="26">
        <v>0</v>
      </c>
      <c r="D56" s="26">
        <v>0</v>
      </c>
      <c r="E56" s="36">
        <f t="shared" si="11"/>
        <v>0</v>
      </c>
      <c r="F56" s="36">
        <v>-3440.62</v>
      </c>
      <c r="G56" s="36">
        <v>0</v>
      </c>
      <c r="H56" s="37">
        <v>0</v>
      </c>
      <c r="I56" s="38">
        <v>0</v>
      </c>
    </row>
    <row r="57" spans="1:13" ht="94.5" outlineLevel="4" x14ac:dyDescent="0.25">
      <c r="A57" s="24" t="s">
        <v>88</v>
      </c>
      <c r="B57" s="25" t="s">
        <v>89</v>
      </c>
      <c r="C57" s="26">
        <v>0</v>
      </c>
      <c r="D57" s="26">
        <v>0</v>
      </c>
      <c r="E57" s="36">
        <f t="shared" si="11"/>
        <v>0</v>
      </c>
      <c r="F57" s="36">
        <v>-3440.62</v>
      </c>
      <c r="G57" s="36">
        <v>0</v>
      </c>
      <c r="H57" s="37">
        <v>0</v>
      </c>
      <c r="I57" s="38">
        <v>0</v>
      </c>
    </row>
    <row r="58" spans="1:13" ht="63" outlineLevel="3" x14ac:dyDescent="0.25">
      <c r="A58" s="24" t="s">
        <v>90</v>
      </c>
      <c r="B58" s="25" t="s">
        <v>91</v>
      </c>
      <c r="C58" s="26">
        <v>15654774.720000001</v>
      </c>
      <c r="D58" s="26">
        <v>5456403.4800000004</v>
      </c>
      <c r="E58" s="36">
        <f t="shared" si="11"/>
        <v>21111178.200000003</v>
      </c>
      <c r="F58" s="36">
        <v>1187420.26</v>
      </c>
      <c r="G58" s="36">
        <f t="shared" si="12"/>
        <v>5.6246044098097752</v>
      </c>
      <c r="H58" s="37">
        <v>24982122.120000001</v>
      </c>
      <c r="I58" s="38">
        <f t="shared" si="13"/>
        <v>4.7530800397832653</v>
      </c>
    </row>
    <row r="59" spans="1:13" ht="47.25" outlineLevel="7" x14ac:dyDescent="0.25">
      <c r="A59" s="12" t="s">
        <v>92</v>
      </c>
      <c r="B59" s="13" t="s">
        <v>93</v>
      </c>
      <c r="C59" s="14">
        <v>15654774.720000001</v>
      </c>
      <c r="D59" s="14">
        <v>5456403.4800000004</v>
      </c>
      <c r="E59" s="36">
        <f t="shared" si="11"/>
        <v>21111178.200000003</v>
      </c>
      <c r="F59" s="39">
        <v>1187420.26</v>
      </c>
      <c r="G59" s="36">
        <f t="shared" si="12"/>
        <v>5.6246044098097752</v>
      </c>
      <c r="H59" s="40">
        <v>24982122.120000001</v>
      </c>
      <c r="I59" s="38">
        <f t="shared" si="13"/>
        <v>4.7530800397832653</v>
      </c>
    </row>
    <row r="60" spans="1:13" ht="126" outlineLevel="2" x14ac:dyDescent="0.25">
      <c r="A60" s="24" t="s">
        <v>94</v>
      </c>
      <c r="B60" s="27" t="s">
        <v>95</v>
      </c>
      <c r="C60" s="26">
        <v>123277.86</v>
      </c>
      <c r="D60" s="26">
        <v>28500.81</v>
      </c>
      <c r="E60" s="36">
        <f t="shared" si="11"/>
        <v>151778.67000000001</v>
      </c>
      <c r="F60" s="36">
        <v>60236.2</v>
      </c>
      <c r="G60" s="36">
        <f t="shared" si="12"/>
        <v>39.686867726538907</v>
      </c>
      <c r="H60" s="37">
        <v>151778.67000000001</v>
      </c>
      <c r="I60" s="38">
        <f t="shared" si="13"/>
        <v>39.686867726538907</v>
      </c>
    </row>
    <row r="61" spans="1:13" ht="126" outlineLevel="3" x14ac:dyDescent="0.25">
      <c r="A61" s="24" t="s">
        <v>96</v>
      </c>
      <c r="B61" s="27" t="s">
        <v>97</v>
      </c>
      <c r="C61" s="26">
        <v>123277.86</v>
      </c>
      <c r="D61" s="26">
        <v>28500.81</v>
      </c>
      <c r="E61" s="36">
        <f t="shared" si="11"/>
        <v>151778.67000000001</v>
      </c>
      <c r="F61" s="36">
        <v>60236.2</v>
      </c>
      <c r="G61" s="36">
        <f t="shared" si="12"/>
        <v>39.686867726538907</v>
      </c>
      <c r="H61" s="37">
        <v>151778.67000000001</v>
      </c>
      <c r="I61" s="38">
        <f t="shared" si="13"/>
        <v>39.686867726538907</v>
      </c>
    </row>
    <row r="62" spans="1:13" ht="31.5" outlineLevel="1" x14ac:dyDescent="0.3">
      <c r="A62" s="24" t="s">
        <v>98</v>
      </c>
      <c r="B62" s="25" t="s">
        <v>99</v>
      </c>
      <c r="C62" s="26">
        <v>33394.239999999998</v>
      </c>
      <c r="D62" s="26">
        <v>25245.7</v>
      </c>
      <c r="E62" s="36">
        <f t="shared" si="11"/>
        <v>58639.94</v>
      </c>
      <c r="F62" s="36">
        <v>586048.57999999996</v>
      </c>
      <c r="G62" s="36">
        <f t="shared" si="12"/>
        <v>999.4017388148759</v>
      </c>
      <c r="H62" s="37">
        <v>182746.93</v>
      </c>
      <c r="I62" s="38">
        <f t="shared" si="13"/>
        <v>320.68860472786054</v>
      </c>
      <c r="J62" s="31">
        <f>J63</f>
        <v>58639.94</v>
      </c>
      <c r="K62" s="31">
        <f>K63</f>
        <v>586048.58000000007</v>
      </c>
      <c r="L62" s="31"/>
      <c r="M62" s="34">
        <f t="shared" ref="M62" si="18">M63</f>
        <v>182746.93000000002</v>
      </c>
    </row>
    <row r="63" spans="1:13" ht="31.5" outlineLevel="2" x14ac:dyDescent="0.25">
      <c r="A63" s="24" t="s">
        <v>100</v>
      </c>
      <c r="B63" s="25" t="s">
        <v>101</v>
      </c>
      <c r="C63" s="26">
        <v>33394.239999999998</v>
      </c>
      <c r="D63" s="26">
        <v>25245.7</v>
      </c>
      <c r="E63" s="36">
        <f t="shared" si="11"/>
        <v>58639.94</v>
      </c>
      <c r="F63" s="36">
        <v>586048.57999999996</v>
      </c>
      <c r="G63" s="36">
        <f t="shared" si="12"/>
        <v>999.4017388148759</v>
      </c>
      <c r="H63" s="37">
        <v>182746.93</v>
      </c>
      <c r="I63" s="38">
        <f t="shared" si="13"/>
        <v>320.68860472786054</v>
      </c>
      <c r="J63" s="29">
        <f>E64+E68</f>
        <v>58639.94</v>
      </c>
      <c r="K63" s="29">
        <f>F64+F65+F68</f>
        <v>586048.58000000007</v>
      </c>
      <c r="L63" s="29"/>
      <c r="M63" s="33">
        <f>H64+H65+H68+H67+H66</f>
        <v>182746.93000000002</v>
      </c>
    </row>
    <row r="64" spans="1:13" ht="47.25" outlineLevel="3" x14ac:dyDescent="0.25">
      <c r="A64" s="24" t="s">
        <v>102</v>
      </c>
      <c r="B64" s="25" t="s">
        <v>103</v>
      </c>
      <c r="C64" s="26">
        <v>24822.91</v>
      </c>
      <c r="D64" s="26">
        <v>16529.61</v>
      </c>
      <c r="E64" s="36">
        <f t="shared" si="11"/>
        <v>41352.520000000004</v>
      </c>
      <c r="F64" s="36">
        <v>220448.06</v>
      </c>
      <c r="G64" s="36">
        <f t="shared" si="12"/>
        <v>533.09462156115274</v>
      </c>
      <c r="H64" s="37">
        <v>81680.820000000007</v>
      </c>
      <c r="I64" s="38">
        <f t="shared" si="13"/>
        <v>269.88962647534629</v>
      </c>
      <c r="J64" s="30"/>
      <c r="K64" s="30"/>
    </row>
    <row r="65" spans="1:13" ht="94.5" outlineLevel="7" x14ac:dyDescent="0.25">
      <c r="A65" s="12" t="s">
        <v>104</v>
      </c>
      <c r="B65" s="13" t="s">
        <v>105</v>
      </c>
      <c r="C65" s="14">
        <v>0</v>
      </c>
      <c r="D65" s="14">
        <v>0</v>
      </c>
      <c r="E65" s="36">
        <f t="shared" ref="E65:E80" si="19">C65+D65</f>
        <v>0</v>
      </c>
      <c r="F65" s="39">
        <v>553.42999999999995</v>
      </c>
      <c r="G65" s="36">
        <v>0</v>
      </c>
      <c r="H65" s="40">
        <v>0</v>
      </c>
      <c r="I65" s="38">
        <v>0</v>
      </c>
    </row>
    <row r="66" spans="1:13" s="8" customFormat="1" ht="63" outlineLevel="7" x14ac:dyDescent="0.25">
      <c r="A66" s="12" t="s">
        <v>106</v>
      </c>
      <c r="B66" s="13" t="s">
        <v>107</v>
      </c>
      <c r="C66" s="14"/>
      <c r="D66" s="14"/>
      <c r="E66" s="36">
        <v>0</v>
      </c>
      <c r="F66" s="39">
        <v>0</v>
      </c>
      <c r="G66" s="36">
        <v>0</v>
      </c>
      <c r="H66" s="40">
        <v>359.67</v>
      </c>
      <c r="I66" s="38">
        <f t="shared" ref="I66:I80" si="20">F66/H66*100</f>
        <v>0</v>
      </c>
    </row>
    <row r="67" spans="1:13" ht="47.25" outlineLevel="7" x14ac:dyDescent="0.25">
      <c r="A67" s="12" t="s">
        <v>108</v>
      </c>
      <c r="B67" s="13" t="s">
        <v>109</v>
      </c>
      <c r="C67" s="14">
        <v>0</v>
      </c>
      <c r="D67" s="14">
        <v>0</v>
      </c>
      <c r="E67" s="36">
        <f t="shared" si="19"/>
        <v>0</v>
      </c>
      <c r="F67" s="39">
        <v>0</v>
      </c>
      <c r="G67" s="36">
        <v>0</v>
      </c>
      <c r="H67" s="40">
        <v>67094.64</v>
      </c>
      <c r="I67" s="38">
        <f t="shared" si="20"/>
        <v>0</v>
      </c>
    </row>
    <row r="68" spans="1:13" ht="31.5" outlineLevel="3" x14ac:dyDescent="0.25">
      <c r="A68" s="24" t="s">
        <v>110</v>
      </c>
      <c r="B68" s="25" t="s">
        <v>111</v>
      </c>
      <c r="C68" s="26">
        <v>8571.33</v>
      </c>
      <c r="D68" s="26">
        <v>8716.09</v>
      </c>
      <c r="E68" s="36">
        <f t="shared" si="19"/>
        <v>17287.419999999998</v>
      </c>
      <c r="F68" s="36">
        <v>365047.09</v>
      </c>
      <c r="G68" s="36">
        <f t="shared" ref="G68:G80" si="21">F68/E68*100</f>
        <v>2111.6342982353649</v>
      </c>
      <c r="H68" s="37">
        <v>33611.800000000003</v>
      </c>
      <c r="I68" s="38">
        <f t="shared" si="20"/>
        <v>1086.0682557911209</v>
      </c>
    </row>
    <row r="69" spans="1:13" ht="47.25" outlineLevel="1" x14ac:dyDescent="0.3">
      <c r="A69" s="24" t="s">
        <v>112</v>
      </c>
      <c r="B69" s="25" t="s">
        <v>113</v>
      </c>
      <c r="C69" s="26">
        <v>2597745.09</v>
      </c>
      <c r="D69" s="26">
        <v>2140349.63</v>
      </c>
      <c r="E69" s="36">
        <f t="shared" si="19"/>
        <v>4738094.72</v>
      </c>
      <c r="F69" s="36">
        <v>4137470.6</v>
      </c>
      <c r="G69" s="36">
        <f t="shared" si="21"/>
        <v>87.323509649043075</v>
      </c>
      <c r="H69" s="37">
        <v>9841905.2599999998</v>
      </c>
      <c r="I69" s="38">
        <f t="shared" si="20"/>
        <v>42.039325625453138</v>
      </c>
      <c r="J69" s="31">
        <f>E70+E71</f>
        <v>4738094.72</v>
      </c>
      <c r="K69" s="31">
        <f>F70+F71</f>
        <v>4137470.6</v>
      </c>
      <c r="L69" s="31"/>
      <c r="M69" s="31">
        <f t="shared" ref="M69" si="22">H70+H71</f>
        <v>9841905.2599999998</v>
      </c>
    </row>
    <row r="70" spans="1:13" ht="47.25" outlineLevel="7" x14ac:dyDescent="0.25">
      <c r="A70" s="12" t="s">
        <v>114</v>
      </c>
      <c r="B70" s="13" t="s">
        <v>115</v>
      </c>
      <c r="C70" s="14">
        <v>2581451.5499999998</v>
      </c>
      <c r="D70" s="14">
        <v>2101421.42</v>
      </c>
      <c r="E70" s="36">
        <f t="shared" si="19"/>
        <v>4682872.97</v>
      </c>
      <c r="F70" s="39">
        <v>4120255.9</v>
      </c>
      <c r="G70" s="36">
        <f t="shared" si="21"/>
        <v>87.985643138212239</v>
      </c>
      <c r="H70" s="40">
        <v>9732555.4199999999</v>
      </c>
      <c r="I70" s="38">
        <f t="shared" si="20"/>
        <v>42.33477973865984</v>
      </c>
    </row>
    <row r="71" spans="1:13" ht="15.75" outlineLevel="2" x14ac:dyDescent="0.25">
      <c r="A71" s="24" t="s">
        <v>116</v>
      </c>
      <c r="B71" s="25" t="s">
        <v>117</v>
      </c>
      <c r="C71" s="26">
        <v>16293.54</v>
      </c>
      <c r="D71" s="26">
        <v>38928.21</v>
      </c>
      <c r="E71" s="36">
        <f t="shared" si="19"/>
        <v>55221.75</v>
      </c>
      <c r="F71" s="36">
        <v>17214.7</v>
      </c>
      <c r="G71" s="36">
        <f t="shared" si="21"/>
        <v>31.173767582519567</v>
      </c>
      <c r="H71" s="37">
        <v>109349.84</v>
      </c>
      <c r="I71" s="38">
        <f t="shared" si="20"/>
        <v>15.742775663869285</v>
      </c>
    </row>
    <row r="72" spans="1:13" ht="47.25" outlineLevel="1" x14ac:dyDescent="0.3">
      <c r="A72" s="24" t="s">
        <v>118</v>
      </c>
      <c r="B72" s="25" t="s">
        <v>119</v>
      </c>
      <c r="C72" s="26">
        <v>364123.3</v>
      </c>
      <c r="D72" s="26">
        <v>325655.84999999998</v>
      </c>
      <c r="E72" s="36">
        <f t="shared" si="19"/>
        <v>689779.14999999991</v>
      </c>
      <c r="F72" s="36">
        <v>1785670.06</v>
      </c>
      <c r="G72" s="36">
        <f t="shared" si="21"/>
        <v>258.87562127675221</v>
      </c>
      <c r="H72" s="37">
        <v>1708351.09</v>
      </c>
      <c r="I72" s="38">
        <f t="shared" si="20"/>
        <v>104.52594144450717</v>
      </c>
      <c r="J72" s="31">
        <f>E73+E74</f>
        <v>689779.15</v>
      </c>
      <c r="K72" s="31">
        <f>F73+F74</f>
        <v>1785670.06</v>
      </c>
      <c r="L72" s="31"/>
      <c r="M72" s="31">
        <f t="shared" ref="M72" si="23">H73+H74</f>
        <v>1708351.09</v>
      </c>
    </row>
    <row r="73" spans="1:13" ht="126" outlineLevel="7" x14ac:dyDescent="0.25">
      <c r="A73" s="12" t="s">
        <v>120</v>
      </c>
      <c r="B73" s="15" t="s">
        <v>121</v>
      </c>
      <c r="C73" s="14">
        <v>331423.08</v>
      </c>
      <c r="D73" s="14">
        <v>315177.98</v>
      </c>
      <c r="E73" s="36">
        <f t="shared" si="19"/>
        <v>646601.06000000006</v>
      </c>
      <c r="F73" s="39">
        <v>1600765.2</v>
      </c>
      <c r="G73" s="36">
        <f t="shared" si="21"/>
        <v>247.56612678612063</v>
      </c>
      <c r="H73" s="40">
        <v>1358351.09</v>
      </c>
      <c r="I73" s="38">
        <f t="shared" si="20"/>
        <v>117.84620425342315</v>
      </c>
    </row>
    <row r="74" spans="1:13" ht="63" outlineLevel="7" x14ac:dyDescent="0.25">
      <c r="A74" s="12" t="s">
        <v>122</v>
      </c>
      <c r="B74" s="13" t="s">
        <v>123</v>
      </c>
      <c r="C74" s="14">
        <v>32700.22</v>
      </c>
      <c r="D74" s="14">
        <v>10477.870000000001</v>
      </c>
      <c r="E74" s="36">
        <f t="shared" si="19"/>
        <v>43178.090000000004</v>
      </c>
      <c r="F74" s="39">
        <v>184904.86</v>
      </c>
      <c r="G74" s="36">
        <f t="shared" si="21"/>
        <v>428.23770111183694</v>
      </c>
      <c r="H74" s="40">
        <v>350000</v>
      </c>
      <c r="I74" s="38">
        <f t="shared" si="20"/>
        <v>52.82996</v>
      </c>
    </row>
    <row r="75" spans="1:13" ht="31.5" outlineLevel="1" x14ac:dyDescent="0.3">
      <c r="A75" s="24" t="s">
        <v>124</v>
      </c>
      <c r="B75" s="25" t="s">
        <v>125</v>
      </c>
      <c r="C75" s="26">
        <v>61488.61</v>
      </c>
      <c r="D75" s="26">
        <v>321055.46999999997</v>
      </c>
      <c r="E75" s="36">
        <f t="shared" si="19"/>
        <v>382544.07999999996</v>
      </c>
      <c r="F75" s="36">
        <v>635993.51</v>
      </c>
      <c r="G75" s="36">
        <f t="shared" si="21"/>
        <v>166.2536536965884</v>
      </c>
      <c r="H75" s="37">
        <v>671296.62</v>
      </c>
      <c r="I75" s="38">
        <f t="shared" si="20"/>
        <v>94.741056494519512</v>
      </c>
      <c r="J75" s="31">
        <f>E76+E77+E78+E79+E80+E81+E82+E83+E84+E85</f>
        <v>382544.07999999996</v>
      </c>
      <c r="K75" s="31">
        <f>F76+F77+F78+F79+F80+F81+F82+F83+F84+F85</f>
        <v>635993.51</v>
      </c>
      <c r="L75" s="31"/>
      <c r="M75" s="31">
        <f>H76+H77+H78+H79+H80+H81+H82+H83+H84+H85</f>
        <v>671296.62000000011</v>
      </c>
    </row>
    <row r="76" spans="1:13" ht="94.5" outlineLevel="3" x14ac:dyDescent="0.25">
      <c r="A76" s="24" t="s">
        <v>126</v>
      </c>
      <c r="B76" s="25" t="s">
        <v>127</v>
      </c>
      <c r="C76" s="26">
        <v>0</v>
      </c>
      <c r="D76" s="26">
        <v>0</v>
      </c>
      <c r="E76" s="36">
        <f t="shared" si="19"/>
        <v>0</v>
      </c>
      <c r="F76" s="36">
        <v>450</v>
      </c>
      <c r="G76" s="36">
        <v>0</v>
      </c>
      <c r="H76" s="37">
        <v>0</v>
      </c>
      <c r="I76" s="38">
        <v>0</v>
      </c>
    </row>
    <row r="77" spans="1:13" ht="94.5" outlineLevel="2" x14ac:dyDescent="0.25">
      <c r="A77" s="24" t="s">
        <v>128</v>
      </c>
      <c r="B77" s="25" t="s">
        <v>129</v>
      </c>
      <c r="C77" s="26">
        <v>0</v>
      </c>
      <c r="D77" s="26">
        <v>78000</v>
      </c>
      <c r="E77" s="36">
        <f t="shared" si="19"/>
        <v>78000</v>
      </c>
      <c r="F77" s="36">
        <v>15000</v>
      </c>
      <c r="G77" s="36">
        <f t="shared" si="21"/>
        <v>19.230769230769234</v>
      </c>
      <c r="H77" s="37">
        <v>82547.27</v>
      </c>
      <c r="I77" s="38">
        <f t="shared" si="20"/>
        <v>18.17140651653289</v>
      </c>
    </row>
    <row r="78" spans="1:13" ht="31.5" outlineLevel="7" x14ac:dyDescent="0.25">
      <c r="A78" s="12" t="s">
        <v>130</v>
      </c>
      <c r="B78" s="13" t="s">
        <v>131</v>
      </c>
      <c r="C78" s="14">
        <v>1114.29</v>
      </c>
      <c r="D78" s="14">
        <v>2228.5700000000002</v>
      </c>
      <c r="E78" s="36">
        <f t="shared" si="19"/>
        <v>3342.86</v>
      </c>
      <c r="F78" s="39">
        <v>0</v>
      </c>
      <c r="G78" s="36">
        <f t="shared" si="21"/>
        <v>0</v>
      </c>
      <c r="H78" s="40">
        <v>5200</v>
      </c>
      <c r="I78" s="38">
        <f t="shared" si="20"/>
        <v>0</v>
      </c>
    </row>
    <row r="79" spans="1:13" ht="94.5" outlineLevel="2" x14ac:dyDescent="0.25">
      <c r="A79" s="24" t="s">
        <v>132</v>
      </c>
      <c r="B79" s="25" t="s">
        <v>133</v>
      </c>
      <c r="C79" s="26">
        <v>0</v>
      </c>
      <c r="D79" s="26">
        <v>21468.54</v>
      </c>
      <c r="E79" s="36">
        <f t="shared" si="19"/>
        <v>21468.54</v>
      </c>
      <c r="F79" s="36">
        <v>6000</v>
      </c>
      <c r="G79" s="36">
        <f t="shared" si="21"/>
        <v>27.94787162983603</v>
      </c>
      <c r="H79" s="37">
        <v>28705.9</v>
      </c>
      <c r="I79" s="38">
        <f t="shared" si="20"/>
        <v>20.901626494901741</v>
      </c>
    </row>
    <row r="80" spans="1:13" ht="47.25" outlineLevel="2" x14ac:dyDescent="0.25">
      <c r="A80" s="24" t="s">
        <v>134</v>
      </c>
      <c r="B80" s="25" t="s">
        <v>135</v>
      </c>
      <c r="C80" s="26">
        <v>498.54</v>
      </c>
      <c r="D80" s="26">
        <v>3450.78</v>
      </c>
      <c r="E80" s="36">
        <f t="shared" si="19"/>
        <v>3949.32</v>
      </c>
      <c r="F80" s="36">
        <v>192505.88</v>
      </c>
      <c r="G80" s="36">
        <f t="shared" si="21"/>
        <v>4874.4057204784622</v>
      </c>
      <c r="H80" s="37">
        <v>8880.2000000000007</v>
      </c>
      <c r="I80" s="38">
        <f t="shared" si="20"/>
        <v>2167.8101844553048</v>
      </c>
    </row>
    <row r="81" spans="1:13" ht="78.75" outlineLevel="7" x14ac:dyDescent="0.25">
      <c r="A81" s="12" t="s">
        <v>136</v>
      </c>
      <c r="B81" s="13" t="s">
        <v>137</v>
      </c>
      <c r="C81" s="14">
        <v>0</v>
      </c>
      <c r="D81" s="14">
        <v>0</v>
      </c>
      <c r="E81" s="36">
        <f t="shared" ref="E81:E107" si="24">C81+D81</f>
        <v>0</v>
      </c>
      <c r="F81" s="39">
        <v>64922.98</v>
      </c>
      <c r="G81" s="36">
        <v>0</v>
      </c>
      <c r="H81" s="40">
        <v>0</v>
      </c>
      <c r="I81" s="38">
        <v>0</v>
      </c>
    </row>
    <row r="82" spans="1:13" ht="157.5" outlineLevel="7" x14ac:dyDescent="0.25">
      <c r="A82" s="12" t="s">
        <v>138</v>
      </c>
      <c r="B82" s="15" t="s">
        <v>139</v>
      </c>
      <c r="C82" s="14">
        <v>0</v>
      </c>
      <c r="D82" s="14">
        <v>0</v>
      </c>
      <c r="E82" s="36">
        <f t="shared" si="24"/>
        <v>0</v>
      </c>
      <c r="F82" s="39">
        <v>70000</v>
      </c>
      <c r="G82" s="36">
        <v>0</v>
      </c>
      <c r="H82" s="40">
        <v>0</v>
      </c>
      <c r="I82" s="38">
        <v>0</v>
      </c>
    </row>
    <row r="83" spans="1:13" ht="110.25" outlineLevel="2" x14ac:dyDescent="0.25">
      <c r="A83" s="24" t="s">
        <v>140</v>
      </c>
      <c r="B83" s="25" t="s">
        <v>141</v>
      </c>
      <c r="C83" s="26">
        <v>477.84</v>
      </c>
      <c r="D83" s="26">
        <v>51565.82</v>
      </c>
      <c r="E83" s="36">
        <f t="shared" si="24"/>
        <v>52043.659999999996</v>
      </c>
      <c r="F83" s="36">
        <v>69397.570000000007</v>
      </c>
      <c r="G83" s="36">
        <f t="shared" ref="G83:G107" si="25">F83/E83*100</f>
        <v>133.3449069492807</v>
      </c>
      <c r="H83" s="37">
        <v>119387.4</v>
      </c>
      <c r="I83" s="38">
        <f t="shared" ref="I83:I107" si="26">F83/H83*100</f>
        <v>58.128052038992394</v>
      </c>
    </row>
    <row r="84" spans="1:13" ht="78.75" outlineLevel="7" x14ac:dyDescent="0.25">
      <c r="A84" s="12" t="s">
        <v>142</v>
      </c>
      <c r="B84" s="13" t="s">
        <v>143</v>
      </c>
      <c r="C84" s="14">
        <v>0</v>
      </c>
      <c r="D84" s="14">
        <v>491.93</v>
      </c>
      <c r="E84" s="36">
        <f t="shared" si="24"/>
        <v>491.93</v>
      </c>
      <c r="F84" s="39">
        <v>2000</v>
      </c>
      <c r="G84" s="36">
        <f t="shared" si="25"/>
        <v>406.56190921472569</v>
      </c>
      <c r="H84" s="40">
        <v>1434.32</v>
      </c>
      <c r="I84" s="38">
        <f t="shared" si="26"/>
        <v>139.43889787495121</v>
      </c>
    </row>
    <row r="85" spans="1:13" ht="63" outlineLevel="3" x14ac:dyDescent="0.25">
      <c r="A85" s="24" t="s">
        <v>144</v>
      </c>
      <c r="B85" s="25" t="s">
        <v>145</v>
      </c>
      <c r="C85" s="26">
        <v>59397.94</v>
      </c>
      <c r="D85" s="26">
        <v>163849.82999999999</v>
      </c>
      <c r="E85" s="36">
        <f t="shared" si="24"/>
        <v>223247.77</v>
      </c>
      <c r="F85" s="36">
        <v>215717.08</v>
      </c>
      <c r="G85" s="36">
        <f t="shared" si="25"/>
        <v>96.626756898848313</v>
      </c>
      <c r="H85" s="37">
        <v>425141.53</v>
      </c>
      <c r="I85" s="38">
        <f t="shared" si="26"/>
        <v>50.740062962091706</v>
      </c>
    </row>
    <row r="86" spans="1:13" ht="18.75" outlineLevel="1" x14ac:dyDescent="0.3">
      <c r="A86" s="24" t="s">
        <v>146</v>
      </c>
      <c r="B86" s="25" t="s">
        <v>147</v>
      </c>
      <c r="C86" s="26">
        <v>3909.9</v>
      </c>
      <c r="D86" s="26">
        <v>17761.25</v>
      </c>
      <c r="E86" s="36">
        <f t="shared" si="24"/>
        <v>21671.15</v>
      </c>
      <c r="F86" s="36">
        <v>50765.26</v>
      </c>
      <c r="G86" s="36">
        <f t="shared" si="25"/>
        <v>234.25272770480569</v>
      </c>
      <c r="H86" s="37">
        <v>127200</v>
      </c>
      <c r="I86" s="38">
        <f t="shared" si="26"/>
        <v>39.909795597484276</v>
      </c>
      <c r="J86" s="31">
        <f>E86</f>
        <v>21671.15</v>
      </c>
      <c r="K86" s="31">
        <f>F87+F88</f>
        <v>50765.26</v>
      </c>
      <c r="L86" s="31"/>
      <c r="M86" s="31">
        <f>H87+H88</f>
        <v>127200</v>
      </c>
    </row>
    <row r="87" spans="1:13" ht="15.75" outlineLevel="2" x14ac:dyDescent="0.25">
      <c r="A87" s="24" t="s">
        <v>148</v>
      </c>
      <c r="B87" s="25" t="s">
        <v>149</v>
      </c>
      <c r="C87" s="26">
        <v>0</v>
      </c>
      <c r="D87" s="26">
        <v>0</v>
      </c>
      <c r="E87" s="36">
        <f t="shared" si="24"/>
        <v>0</v>
      </c>
      <c r="F87" s="36">
        <v>11170.9</v>
      </c>
      <c r="G87" s="36">
        <v>0</v>
      </c>
      <c r="H87" s="37">
        <v>0</v>
      </c>
      <c r="I87" s="38">
        <v>0</v>
      </c>
    </row>
    <row r="88" spans="1:13" ht="15.75" outlineLevel="2" x14ac:dyDescent="0.25">
      <c r="A88" s="24" t="s">
        <v>150</v>
      </c>
      <c r="B88" s="25" t="s">
        <v>151</v>
      </c>
      <c r="C88" s="26">
        <v>3909.9</v>
      </c>
      <c r="D88" s="26">
        <v>17761.25</v>
      </c>
      <c r="E88" s="36">
        <f t="shared" si="24"/>
        <v>21671.15</v>
      </c>
      <c r="F88" s="36">
        <v>39594.36</v>
      </c>
      <c r="G88" s="36">
        <f t="shared" si="25"/>
        <v>182.70539403769527</v>
      </c>
      <c r="H88" s="37">
        <v>127200</v>
      </c>
      <c r="I88" s="38">
        <f t="shared" si="26"/>
        <v>31.12764150943396</v>
      </c>
    </row>
    <row r="89" spans="1:13" ht="31.5" outlineLevel="7" x14ac:dyDescent="0.25">
      <c r="A89" s="12" t="s">
        <v>152</v>
      </c>
      <c r="B89" s="13" t="s">
        <v>153</v>
      </c>
      <c r="C89" s="14">
        <v>3909.9</v>
      </c>
      <c r="D89" s="14">
        <v>17761.25</v>
      </c>
      <c r="E89" s="36">
        <f t="shared" si="24"/>
        <v>21671.15</v>
      </c>
      <c r="F89" s="39">
        <v>39594.36</v>
      </c>
      <c r="G89" s="36">
        <f t="shared" si="25"/>
        <v>182.70539403769527</v>
      </c>
      <c r="H89" s="40">
        <v>127200</v>
      </c>
      <c r="I89" s="38">
        <f t="shared" si="26"/>
        <v>31.12764150943396</v>
      </c>
    </row>
    <row r="90" spans="1:13" ht="18.75" x14ac:dyDescent="0.3">
      <c r="A90" s="24" t="s">
        <v>154</v>
      </c>
      <c r="B90" s="25" t="s">
        <v>155</v>
      </c>
      <c r="C90" s="26">
        <v>65179802.350000001</v>
      </c>
      <c r="D90" s="26">
        <v>131655042.27</v>
      </c>
      <c r="E90" s="36">
        <f t="shared" si="24"/>
        <v>196834844.62</v>
      </c>
      <c r="F90" s="36">
        <v>179304849.13999999</v>
      </c>
      <c r="G90" s="36">
        <f t="shared" si="25"/>
        <v>91.094058821829748</v>
      </c>
      <c r="H90" s="37">
        <v>343481904.83999997</v>
      </c>
      <c r="I90" s="38">
        <f t="shared" si="26"/>
        <v>52.202123783936557</v>
      </c>
      <c r="J90" s="31">
        <f>J91+J148+J151+J154</f>
        <v>196834844.62</v>
      </c>
      <c r="K90" s="31">
        <f>K91+K148+K151+K154</f>
        <v>179304849.14000002</v>
      </c>
      <c r="L90" s="31"/>
      <c r="M90" s="31">
        <f>M91+M148+M151+M154</f>
        <v>343481904.83999997</v>
      </c>
    </row>
    <row r="91" spans="1:13" ht="47.25" outlineLevel="1" x14ac:dyDescent="0.3">
      <c r="A91" s="24" t="s">
        <v>156</v>
      </c>
      <c r="B91" s="25" t="s">
        <v>157</v>
      </c>
      <c r="C91" s="26">
        <v>64084426.210000001</v>
      </c>
      <c r="D91" s="26">
        <v>116946357.56999999</v>
      </c>
      <c r="E91" s="36">
        <f>C91+D91</f>
        <v>181030783.78</v>
      </c>
      <c r="F91" s="36">
        <v>162906220.30000001</v>
      </c>
      <c r="G91" s="36">
        <f t="shared" si="25"/>
        <v>89.988131796398733</v>
      </c>
      <c r="H91" s="37">
        <v>326977884</v>
      </c>
      <c r="I91" s="38">
        <f t="shared" si="26"/>
        <v>49.821785592079983</v>
      </c>
      <c r="J91" s="31">
        <f>J92+J94+J118+J145</f>
        <v>181030783.78</v>
      </c>
      <c r="K91" s="31">
        <f>K92+K94+K118+K145</f>
        <v>162906220.30000001</v>
      </c>
      <c r="L91" s="31"/>
      <c r="M91" s="31">
        <f>M92+M94+M118+M145</f>
        <v>326977884</v>
      </c>
    </row>
    <row r="92" spans="1:13" ht="31.5" outlineLevel="2" x14ac:dyDescent="0.3">
      <c r="A92" s="24" t="s">
        <v>158</v>
      </c>
      <c r="B92" s="25" t="s">
        <v>159</v>
      </c>
      <c r="C92" s="26">
        <v>3161400</v>
      </c>
      <c r="D92" s="26">
        <v>0</v>
      </c>
      <c r="E92" s="36">
        <f t="shared" si="24"/>
        <v>3161400</v>
      </c>
      <c r="F92" s="36">
        <v>3161400</v>
      </c>
      <c r="G92" s="36">
        <f t="shared" si="25"/>
        <v>100</v>
      </c>
      <c r="H92" s="37">
        <v>3161400</v>
      </c>
      <c r="I92" s="38">
        <f t="shared" si="26"/>
        <v>100</v>
      </c>
      <c r="J92" s="31">
        <f>E93</f>
        <v>3161400</v>
      </c>
      <c r="K92" s="31">
        <f>F93</f>
        <v>3161400</v>
      </c>
      <c r="L92" s="31"/>
      <c r="M92" s="31">
        <f>H93</f>
        <v>3161400</v>
      </c>
    </row>
    <row r="93" spans="1:13" ht="157.5" outlineLevel="7" x14ac:dyDescent="0.25">
      <c r="A93" s="12" t="s">
        <v>160</v>
      </c>
      <c r="B93" s="15" t="s">
        <v>161</v>
      </c>
      <c r="C93" s="14">
        <v>3161400</v>
      </c>
      <c r="D93" s="14">
        <v>0</v>
      </c>
      <c r="E93" s="36">
        <f t="shared" si="24"/>
        <v>3161400</v>
      </c>
      <c r="F93" s="39">
        <v>3161400</v>
      </c>
      <c r="G93" s="36">
        <f t="shared" si="25"/>
        <v>100</v>
      </c>
      <c r="H93" s="40">
        <v>3161400</v>
      </c>
      <c r="I93" s="38">
        <f t="shared" si="26"/>
        <v>100</v>
      </c>
    </row>
    <row r="94" spans="1:13" ht="47.25" outlineLevel="2" x14ac:dyDescent="0.3">
      <c r="A94" s="9" t="s">
        <v>162</v>
      </c>
      <c r="B94" s="10" t="s">
        <v>163</v>
      </c>
      <c r="C94" s="11">
        <v>16492074</v>
      </c>
      <c r="D94" s="11">
        <v>38926205</v>
      </c>
      <c r="E94" s="41">
        <f t="shared" si="24"/>
        <v>55418279</v>
      </c>
      <c r="F94" s="41">
        <v>45804994</v>
      </c>
      <c r="G94" s="41">
        <f t="shared" si="25"/>
        <v>82.653223496889893</v>
      </c>
      <c r="H94" s="42">
        <v>90232884</v>
      </c>
      <c r="I94" s="38">
        <f t="shared" si="26"/>
        <v>50.763083223628314</v>
      </c>
      <c r="J94" s="31">
        <f>J95+J97</f>
        <v>55418279</v>
      </c>
      <c r="K94" s="31">
        <f>K95+K97</f>
        <v>45804994</v>
      </c>
      <c r="L94" s="31"/>
      <c r="M94" s="31">
        <f>M95+M97</f>
        <v>90232884</v>
      </c>
    </row>
    <row r="95" spans="1:13" ht="31.5" outlineLevel="7" x14ac:dyDescent="0.25">
      <c r="A95" s="12" t="s">
        <v>164</v>
      </c>
      <c r="B95" s="13" t="s">
        <v>165</v>
      </c>
      <c r="C95" s="14">
        <v>0</v>
      </c>
      <c r="D95" s="14">
        <v>235872</v>
      </c>
      <c r="E95" s="36">
        <f t="shared" si="24"/>
        <v>235872</v>
      </c>
      <c r="F95" s="39">
        <v>235872</v>
      </c>
      <c r="G95" s="36">
        <f t="shared" si="25"/>
        <v>100</v>
      </c>
      <c r="H95" s="40">
        <v>235872</v>
      </c>
      <c r="I95" s="38">
        <f t="shared" si="26"/>
        <v>100</v>
      </c>
      <c r="J95" s="29">
        <f>E95+E96</f>
        <v>1154324</v>
      </c>
      <c r="K95" s="29">
        <f>F95+F96</f>
        <v>324324</v>
      </c>
      <c r="L95" s="29"/>
      <c r="M95" s="29">
        <f>H95+H96</f>
        <v>1154324</v>
      </c>
    </row>
    <row r="96" spans="1:13" ht="47.25" outlineLevel="7" x14ac:dyDescent="0.25">
      <c r="A96" s="12" t="s">
        <v>166</v>
      </c>
      <c r="B96" s="13" t="s">
        <v>167</v>
      </c>
      <c r="C96" s="14">
        <v>0</v>
      </c>
      <c r="D96" s="14">
        <v>918452</v>
      </c>
      <c r="E96" s="36">
        <f t="shared" si="24"/>
        <v>918452</v>
      </c>
      <c r="F96" s="39">
        <v>88452</v>
      </c>
      <c r="G96" s="36">
        <f t="shared" si="25"/>
        <v>9.630552277092324</v>
      </c>
      <c r="H96" s="40">
        <v>918452</v>
      </c>
      <c r="I96" s="38">
        <f t="shared" si="26"/>
        <v>9.630552277092324</v>
      </c>
      <c r="J96" s="8"/>
      <c r="K96" s="8"/>
      <c r="L96" s="8"/>
      <c r="M96" s="8"/>
    </row>
    <row r="97" spans="1:13" ht="15.75" outlineLevel="3" x14ac:dyDescent="0.25">
      <c r="A97" s="24" t="s">
        <v>168</v>
      </c>
      <c r="B97" s="25" t="s">
        <v>169</v>
      </c>
      <c r="C97" s="26">
        <v>16492074</v>
      </c>
      <c r="D97" s="26">
        <v>37771881</v>
      </c>
      <c r="E97" s="36">
        <f t="shared" si="24"/>
        <v>54263955</v>
      </c>
      <c r="F97" s="36">
        <v>45480670</v>
      </c>
      <c r="G97" s="36">
        <f t="shared" si="25"/>
        <v>83.813776566783602</v>
      </c>
      <c r="H97" s="37">
        <v>89078560</v>
      </c>
      <c r="I97" s="38">
        <f t="shared" si="26"/>
        <v>51.056808731528669</v>
      </c>
      <c r="J97" s="29">
        <f>J98</f>
        <v>54263955</v>
      </c>
      <c r="K97" s="29">
        <f>K98</f>
        <v>45480670</v>
      </c>
      <c r="L97" s="29"/>
      <c r="M97" s="29">
        <f>M98</f>
        <v>89078560</v>
      </c>
    </row>
    <row r="98" spans="1:13" ht="31.5" outlineLevel="4" x14ac:dyDescent="0.25">
      <c r="A98" s="24" t="s">
        <v>170</v>
      </c>
      <c r="B98" s="25" t="s">
        <v>171</v>
      </c>
      <c r="C98" s="26">
        <v>16492074</v>
      </c>
      <c r="D98" s="26">
        <v>37771881</v>
      </c>
      <c r="E98" s="36">
        <f t="shared" si="24"/>
        <v>54263955</v>
      </c>
      <c r="F98" s="36">
        <v>45480670</v>
      </c>
      <c r="G98" s="36">
        <f t="shared" si="25"/>
        <v>83.813776566783602</v>
      </c>
      <c r="H98" s="37">
        <v>89078560</v>
      </c>
      <c r="I98" s="38">
        <f t="shared" si="26"/>
        <v>51.056808731528669</v>
      </c>
      <c r="J98" s="28">
        <f>E99+E100+E101+E102+E103+E104+E106+E107+E108+E109+E110+E111+E112+E113+E114+E115+E116+E117+E105</f>
        <v>54263955</v>
      </c>
      <c r="K98" s="28">
        <f>F99+F100+F101+F102+F103+F104+F106+F107+F108+F109+F110+F111+F112+F113+F114+F115+F116+F117+F105</f>
        <v>45480670</v>
      </c>
      <c r="L98" s="28"/>
      <c r="M98" s="28">
        <f>H99+H100+H101+H102+H103+H104+H106+H107+H108+H109+H110+H111+H112+H113+H114+H115+H116+H117+H105</f>
        <v>89078560</v>
      </c>
    </row>
    <row r="99" spans="1:13" ht="126" outlineLevel="7" x14ac:dyDescent="0.25">
      <c r="A99" s="12" t="s">
        <v>172</v>
      </c>
      <c r="B99" s="15" t="s">
        <v>173</v>
      </c>
      <c r="C99" s="14">
        <v>0</v>
      </c>
      <c r="D99" s="14">
        <v>611000</v>
      </c>
      <c r="E99" s="36">
        <f t="shared" si="24"/>
        <v>611000</v>
      </c>
      <c r="F99" s="39">
        <v>611000</v>
      </c>
      <c r="G99" s="36">
        <f t="shared" si="25"/>
        <v>100</v>
      </c>
      <c r="H99" s="40">
        <v>611000</v>
      </c>
      <c r="I99" s="38">
        <f t="shared" si="26"/>
        <v>100</v>
      </c>
    </row>
    <row r="100" spans="1:13" ht="141.75" outlineLevel="7" x14ac:dyDescent="0.25">
      <c r="A100" s="12" t="s">
        <v>174</v>
      </c>
      <c r="B100" s="15" t="s">
        <v>175</v>
      </c>
      <c r="C100" s="14">
        <v>0</v>
      </c>
      <c r="D100" s="14">
        <v>310900</v>
      </c>
      <c r="E100" s="36">
        <f t="shared" si="24"/>
        <v>310900</v>
      </c>
      <c r="F100" s="39">
        <v>310900</v>
      </c>
      <c r="G100" s="36">
        <f t="shared" si="25"/>
        <v>100</v>
      </c>
      <c r="H100" s="40">
        <v>466400</v>
      </c>
      <c r="I100" s="38">
        <f t="shared" si="26"/>
        <v>66.659519725557459</v>
      </c>
    </row>
    <row r="101" spans="1:13" ht="126" outlineLevel="7" x14ac:dyDescent="0.25">
      <c r="A101" s="12" t="s">
        <v>176</v>
      </c>
      <c r="B101" s="15" t="s">
        <v>177</v>
      </c>
      <c r="C101" s="14">
        <v>6700</v>
      </c>
      <c r="D101" s="14">
        <v>20100</v>
      </c>
      <c r="E101" s="36">
        <f t="shared" si="24"/>
        <v>26800</v>
      </c>
      <c r="F101" s="39">
        <v>26800</v>
      </c>
      <c r="G101" s="36">
        <f t="shared" si="25"/>
        <v>100</v>
      </c>
      <c r="H101" s="40">
        <v>67000</v>
      </c>
      <c r="I101" s="38">
        <f t="shared" si="26"/>
        <v>40</v>
      </c>
    </row>
    <row r="102" spans="1:13" ht="141.75" outlineLevel="7" x14ac:dyDescent="0.25">
      <c r="A102" s="12" t="s">
        <v>178</v>
      </c>
      <c r="B102" s="15" t="s">
        <v>179</v>
      </c>
      <c r="C102" s="14">
        <v>1094474</v>
      </c>
      <c r="D102" s="14">
        <v>5038671</v>
      </c>
      <c r="E102" s="36">
        <f t="shared" si="24"/>
        <v>6133145</v>
      </c>
      <c r="F102" s="39">
        <v>2210045</v>
      </c>
      <c r="G102" s="36">
        <f t="shared" si="25"/>
        <v>36.034448883892352</v>
      </c>
      <c r="H102" s="40">
        <v>8171300</v>
      </c>
      <c r="I102" s="38">
        <f t="shared" si="26"/>
        <v>27.046430800484622</v>
      </c>
    </row>
    <row r="103" spans="1:13" ht="204.75" outlineLevel="7" x14ac:dyDescent="0.25">
      <c r="A103" s="12" t="s">
        <v>180</v>
      </c>
      <c r="B103" s="15" t="s">
        <v>181</v>
      </c>
      <c r="C103" s="14">
        <v>0</v>
      </c>
      <c r="D103" s="14">
        <v>1088100</v>
      </c>
      <c r="E103" s="36">
        <f t="shared" si="24"/>
        <v>1088100</v>
      </c>
      <c r="F103" s="39">
        <v>0</v>
      </c>
      <c r="G103" s="36">
        <f t="shared" si="25"/>
        <v>0</v>
      </c>
      <c r="H103" s="40">
        <v>1088100</v>
      </c>
      <c r="I103" s="38">
        <f t="shared" si="26"/>
        <v>0</v>
      </c>
    </row>
    <row r="104" spans="1:13" ht="110.25" outlineLevel="7" x14ac:dyDescent="0.25">
      <c r="A104" s="12" t="s">
        <v>182</v>
      </c>
      <c r="B104" s="13" t="s">
        <v>183</v>
      </c>
      <c r="C104" s="14">
        <v>0</v>
      </c>
      <c r="D104" s="14">
        <v>3335000</v>
      </c>
      <c r="E104" s="36">
        <f t="shared" si="24"/>
        <v>3335000</v>
      </c>
      <c r="F104" s="39">
        <v>3335000</v>
      </c>
      <c r="G104" s="36">
        <f t="shared" si="25"/>
        <v>100</v>
      </c>
      <c r="H104" s="40">
        <v>3335000</v>
      </c>
      <c r="I104" s="38">
        <f t="shared" si="26"/>
        <v>100</v>
      </c>
    </row>
    <row r="105" spans="1:13" ht="141.75" outlineLevel="7" x14ac:dyDescent="0.25">
      <c r="A105" s="12" t="s">
        <v>184</v>
      </c>
      <c r="B105" s="15" t="s">
        <v>185</v>
      </c>
      <c r="C105" s="14">
        <v>0</v>
      </c>
      <c r="D105" s="14">
        <v>4260</v>
      </c>
      <c r="E105" s="36">
        <f t="shared" si="24"/>
        <v>4260</v>
      </c>
      <c r="F105" s="39">
        <v>0</v>
      </c>
      <c r="G105" s="36">
        <f t="shared" si="25"/>
        <v>0</v>
      </c>
      <c r="H105" s="40">
        <v>4260</v>
      </c>
      <c r="I105" s="38">
        <f t="shared" si="26"/>
        <v>0</v>
      </c>
    </row>
    <row r="106" spans="1:13" ht="204.75" outlineLevel="7" x14ac:dyDescent="0.25">
      <c r="A106" s="12" t="s">
        <v>186</v>
      </c>
      <c r="B106" s="15" t="s">
        <v>187</v>
      </c>
      <c r="C106" s="14">
        <v>0</v>
      </c>
      <c r="D106" s="14">
        <v>375000</v>
      </c>
      <c r="E106" s="36">
        <f t="shared" si="24"/>
        <v>375000</v>
      </c>
      <c r="F106" s="39">
        <v>0</v>
      </c>
      <c r="G106" s="36">
        <f t="shared" si="25"/>
        <v>0</v>
      </c>
      <c r="H106" s="40">
        <v>375000</v>
      </c>
      <c r="I106" s="38">
        <f t="shared" si="26"/>
        <v>0</v>
      </c>
    </row>
    <row r="107" spans="1:13" ht="204.75" outlineLevel="7" x14ac:dyDescent="0.25">
      <c r="A107" s="12" t="s">
        <v>188</v>
      </c>
      <c r="B107" s="15" t="s">
        <v>189</v>
      </c>
      <c r="C107" s="14">
        <v>0</v>
      </c>
      <c r="D107" s="14">
        <v>359850</v>
      </c>
      <c r="E107" s="36">
        <f t="shared" si="24"/>
        <v>359850</v>
      </c>
      <c r="F107" s="39">
        <v>342325</v>
      </c>
      <c r="G107" s="36">
        <f t="shared" si="25"/>
        <v>95.129915242462133</v>
      </c>
      <c r="H107" s="40">
        <v>535100</v>
      </c>
      <c r="I107" s="38">
        <f t="shared" si="26"/>
        <v>63.974023547000556</v>
      </c>
    </row>
    <row r="108" spans="1:13" ht="94.5" outlineLevel="7" x14ac:dyDescent="0.25">
      <c r="A108" s="12" t="s">
        <v>190</v>
      </c>
      <c r="B108" s="13" t="s">
        <v>191</v>
      </c>
      <c r="C108" s="14">
        <v>0</v>
      </c>
      <c r="D108" s="14">
        <v>185700</v>
      </c>
      <c r="E108" s="36">
        <f t="shared" ref="E108:E139" si="27">C108+D108</f>
        <v>185700</v>
      </c>
      <c r="F108" s="39">
        <v>185700</v>
      </c>
      <c r="G108" s="36">
        <f t="shared" ref="G108:G137" si="28">F108/E108*100</f>
        <v>100</v>
      </c>
      <c r="H108" s="40">
        <v>185700</v>
      </c>
      <c r="I108" s="38">
        <f t="shared" ref="I108:I139" si="29">F108/H108*100</f>
        <v>100</v>
      </c>
    </row>
    <row r="109" spans="1:13" ht="157.5" outlineLevel="7" x14ac:dyDescent="0.25">
      <c r="A109" s="12" t="s">
        <v>192</v>
      </c>
      <c r="B109" s="15" t="s">
        <v>193</v>
      </c>
      <c r="C109" s="14">
        <v>0</v>
      </c>
      <c r="D109" s="14">
        <v>758000</v>
      </c>
      <c r="E109" s="36">
        <f t="shared" si="27"/>
        <v>758000</v>
      </c>
      <c r="F109" s="39">
        <v>0</v>
      </c>
      <c r="G109" s="36">
        <f t="shared" si="28"/>
        <v>0</v>
      </c>
      <c r="H109" s="40">
        <v>758000</v>
      </c>
      <c r="I109" s="38">
        <f t="shared" si="29"/>
        <v>0</v>
      </c>
    </row>
    <row r="110" spans="1:13" ht="141.75" outlineLevel="7" x14ac:dyDescent="0.25">
      <c r="A110" s="12" t="s">
        <v>194</v>
      </c>
      <c r="B110" s="15" t="s">
        <v>195</v>
      </c>
      <c r="C110" s="14">
        <v>0</v>
      </c>
      <c r="D110" s="14">
        <v>41100</v>
      </c>
      <c r="E110" s="36">
        <f t="shared" si="27"/>
        <v>41100</v>
      </c>
      <c r="F110" s="39">
        <v>0</v>
      </c>
      <c r="G110" s="36">
        <f t="shared" si="28"/>
        <v>0</v>
      </c>
      <c r="H110" s="40">
        <v>41100</v>
      </c>
      <c r="I110" s="38">
        <f t="shared" si="29"/>
        <v>0</v>
      </c>
    </row>
    <row r="111" spans="1:13" ht="141.75" outlineLevel="7" x14ac:dyDescent="0.25">
      <c r="A111" s="12" t="s">
        <v>196</v>
      </c>
      <c r="B111" s="15" t="s">
        <v>197</v>
      </c>
      <c r="C111" s="14">
        <v>0</v>
      </c>
      <c r="D111" s="14">
        <v>0</v>
      </c>
      <c r="E111" s="36">
        <f t="shared" si="27"/>
        <v>0</v>
      </c>
      <c r="F111" s="39">
        <v>0</v>
      </c>
      <c r="G111" s="36">
        <v>0</v>
      </c>
      <c r="H111" s="40">
        <v>232800</v>
      </c>
      <c r="I111" s="38">
        <f t="shared" si="29"/>
        <v>0</v>
      </c>
    </row>
    <row r="112" spans="1:13" ht="220.5" outlineLevel="7" x14ac:dyDescent="0.25">
      <c r="A112" s="12" t="s">
        <v>198</v>
      </c>
      <c r="B112" s="15" t="s">
        <v>199</v>
      </c>
      <c r="C112" s="14">
        <v>15390900</v>
      </c>
      <c r="D112" s="14">
        <v>23068000</v>
      </c>
      <c r="E112" s="36">
        <f t="shared" si="27"/>
        <v>38458900</v>
      </c>
      <c r="F112" s="39">
        <v>38458900</v>
      </c>
      <c r="G112" s="36">
        <f t="shared" si="28"/>
        <v>100</v>
      </c>
      <c r="H112" s="40">
        <v>62005800</v>
      </c>
      <c r="I112" s="38">
        <f t="shared" si="29"/>
        <v>62.024681562047427</v>
      </c>
    </row>
    <row r="113" spans="1:13" ht="204.75" outlineLevel="7" x14ac:dyDescent="0.25">
      <c r="A113" s="12" t="s">
        <v>200</v>
      </c>
      <c r="B113" s="15" t="s">
        <v>201</v>
      </c>
      <c r="C113" s="14">
        <v>0</v>
      </c>
      <c r="D113" s="14">
        <v>60000</v>
      </c>
      <c r="E113" s="36">
        <f t="shared" si="27"/>
        <v>60000</v>
      </c>
      <c r="F113" s="39">
        <v>0</v>
      </c>
      <c r="G113" s="36">
        <f t="shared" si="28"/>
        <v>0</v>
      </c>
      <c r="H113" s="40">
        <v>60000</v>
      </c>
      <c r="I113" s="38">
        <f t="shared" si="29"/>
        <v>0</v>
      </c>
    </row>
    <row r="114" spans="1:13" ht="110.25" outlineLevel="7" x14ac:dyDescent="0.25">
      <c r="A114" s="12" t="s">
        <v>202</v>
      </c>
      <c r="B114" s="15" t="s">
        <v>203</v>
      </c>
      <c r="C114" s="14">
        <v>0</v>
      </c>
      <c r="D114" s="14">
        <v>516300</v>
      </c>
      <c r="E114" s="36">
        <f t="shared" si="27"/>
        <v>516300</v>
      </c>
      <c r="F114" s="39">
        <v>0</v>
      </c>
      <c r="G114" s="36">
        <f t="shared" si="28"/>
        <v>0</v>
      </c>
      <c r="H114" s="40">
        <v>516300</v>
      </c>
      <c r="I114" s="38">
        <f t="shared" si="29"/>
        <v>0</v>
      </c>
    </row>
    <row r="115" spans="1:13" ht="393.75" outlineLevel="7" x14ac:dyDescent="0.25">
      <c r="A115" s="12" t="s">
        <v>204</v>
      </c>
      <c r="B115" s="15" t="s">
        <v>205</v>
      </c>
      <c r="C115" s="14">
        <v>0</v>
      </c>
      <c r="D115" s="14">
        <v>0</v>
      </c>
      <c r="E115" s="36">
        <f t="shared" si="27"/>
        <v>0</v>
      </c>
      <c r="F115" s="39">
        <v>0</v>
      </c>
      <c r="G115" s="36">
        <v>0</v>
      </c>
      <c r="H115" s="40">
        <v>5700000</v>
      </c>
      <c r="I115" s="38">
        <f t="shared" si="29"/>
        <v>0</v>
      </c>
    </row>
    <row r="116" spans="1:13" ht="141.75" outlineLevel="7" x14ac:dyDescent="0.25">
      <c r="A116" s="12" t="s">
        <v>206</v>
      </c>
      <c r="B116" s="15" t="s">
        <v>207</v>
      </c>
      <c r="C116" s="14">
        <v>0</v>
      </c>
      <c r="D116" s="14">
        <v>1999900</v>
      </c>
      <c r="E116" s="36">
        <f t="shared" si="27"/>
        <v>1999900</v>
      </c>
      <c r="F116" s="39">
        <v>0</v>
      </c>
      <c r="G116" s="36">
        <f t="shared" si="28"/>
        <v>0</v>
      </c>
      <c r="H116" s="40">
        <v>1999900</v>
      </c>
      <c r="I116" s="38">
        <f t="shared" si="29"/>
        <v>0</v>
      </c>
    </row>
    <row r="117" spans="1:13" ht="220.5" outlineLevel="7" x14ac:dyDescent="0.25">
      <c r="A117" s="12" t="s">
        <v>208</v>
      </c>
      <c r="B117" s="15" t="s">
        <v>209</v>
      </c>
      <c r="C117" s="14">
        <v>0</v>
      </c>
      <c r="D117" s="14">
        <v>0</v>
      </c>
      <c r="E117" s="36">
        <f t="shared" si="27"/>
        <v>0</v>
      </c>
      <c r="F117" s="39">
        <v>0</v>
      </c>
      <c r="G117" s="36">
        <v>0</v>
      </c>
      <c r="H117" s="40">
        <v>2925800</v>
      </c>
      <c r="I117" s="38">
        <f t="shared" si="29"/>
        <v>0</v>
      </c>
    </row>
    <row r="118" spans="1:13" ht="31.5" outlineLevel="2" x14ac:dyDescent="0.3">
      <c r="A118" s="24" t="s">
        <v>210</v>
      </c>
      <c r="B118" s="25" t="s">
        <v>211</v>
      </c>
      <c r="C118" s="26">
        <v>44430952.210000001</v>
      </c>
      <c r="D118" s="26">
        <v>78020152.569999993</v>
      </c>
      <c r="E118" s="36">
        <f t="shared" si="27"/>
        <v>122451104.78</v>
      </c>
      <c r="F118" s="36">
        <v>113939826.3</v>
      </c>
      <c r="G118" s="36">
        <f t="shared" si="28"/>
        <v>93.049243209939462</v>
      </c>
      <c r="H118" s="37">
        <v>233581400</v>
      </c>
      <c r="I118" s="38">
        <f t="shared" si="29"/>
        <v>48.779494557357737</v>
      </c>
      <c r="J118" s="31">
        <f>J119+J121+J136+J142</f>
        <v>122451104.78</v>
      </c>
      <c r="K118" s="31">
        <f>K119+K121+K136+K142</f>
        <v>113939826.3</v>
      </c>
      <c r="L118" s="31"/>
      <c r="M118" s="31">
        <f>M119+M121+M136+M142</f>
        <v>233581400</v>
      </c>
    </row>
    <row r="119" spans="1:13" ht="78.75" outlineLevel="7" x14ac:dyDescent="0.25">
      <c r="A119" s="12" t="s">
        <v>212</v>
      </c>
      <c r="B119" s="13" t="s">
        <v>213</v>
      </c>
      <c r="C119" s="14">
        <v>0</v>
      </c>
      <c r="D119" s="14">
        <v>2300</v>
      </c>
      <c r="E119" s="36">
        <f t="shared" si="27"/>
        <v>2300</v>
      </c>
      <c r="F119" s="39">
        <v>0</v>
      </c>
      <c r="G119" s="36">
        <f t="shared" si="28"/>
        <v>0</v>
      </c>
      <c r="H119" s="40">
        <v>2300</v>
      </c>
      <c r="I119" s="38">
        <f t="shared" si="29"/>
        <v>0</v>
      </c>
      <c r="J119" s="29">
        <f>E119</f>
        <v>2300</v>
      </c>
      <c r="K119" s="29">
        <f>F119</f>
        <v>0</v>
      </c>
      <c r="L119" s="29">
        <f>G119</f>
        <v>0</v>
      </c>
      <c r="M119" s="29">
        <f>H119</f>
        <v>2300</v>
      </c>
    </row>
    <row r="120" spans="1:13" ht="47.25" outlineLevel="3" x14ac:dyDescent="0.25">
      <c r="A120" s="24" t="s">
        <v>214</v>
      </c>
      <c r="B120" s="25" t="s">
        <v>215</v>
      </c>
      <c r="C120" s="26">
        <v>36169544.93</v>
      </c>
      <c r="D120" s="26">
        <v>62510084.619999997</v>
      </c>
      <c r="E120" s="36">
        <f t="shared" si="27"/>
        <v>98679629.549999997</v>
      </c>
      <c r="F120" s="36">
        <v>91636797.159999996</v>
      </c>
      <c r="G120" s="36">
        <f t="shared" si="28"/>
        <v>92.862931871434057</v>
      </c>
      <c r="H120" s="37">
        <v>189951000</v>
      </c>
      <c r="I120" s="38">
        <f t="shared" si="29"/>
        <v>48.242334686313839</v>
      </c>
    </row>
    <row r="121" spans="1:13" ht="47.25" outlineLevel="4" x14ac:dyDescent="0.25">
      <c r="A121" s="24" t="s">
        <v>216</v>
      </c>
      <c r="B121" s="25" t="s">
        <v>217</v>
      </c>
      <c r="C121" s="26">
        <v>36169544.93</v>
      </c>
      <c r="D121" s="26">
        <v>62510084.619999997</v>
      </c>
      <c r="E121" s="36">
        <f t="shared" si="27"/>
        <v>98679629.549999997</v>
      </c>
      <c r="F121" s="36">
        <v>91636797.159999996</v>
      </c>
      <c r="G121" s="36">
        <f t="shared" si="28"/>
        <v>92.862931871434057</v>
      </c>
      <c r="H121" s="37">
        <v>189951000</v>
      </c>
      <c r="I121" s="38">
        <f t="shared" si="29"/>
        <v>48.242334686313839</v>
      </c>
      <c r="J121" s="29">
        <f>E122+E123+E124+E125+E126+E127+E128+E129+E130+E131+E132+E133+E134+E135</f>
        <v>98679629.550000012</v>
      </c>
      <c r="K121" s="29">
        <f>F122+F123+F124+F125+F126+F127+F128+F129+F130+F131+F132+F133+F134+F135</f>
        <v>91636797.159999996</v>
      </c>
      <c r="L121" s="29"/>
      <c r="M121" s="29">
        <f t="shared" ref="M121" si="30">H122+H123+H124+H125+H126+H127+H128+H129+H130+H131+H132+H133+H134+H135</f>
        <v>189951000</v>
      </c>
    </row>
    <row r="122" spans="1:13" ht="236.25" outlineLevel="7" x14ac:dyDescent="0.25">
      <c r="A122" s="12" t="s">
        <v>218</v>
      </c>
      <c r="B122" s="15" t="s">
        <v>219</v>
      </c>
      <c r="C122" s="14">
        <v>7451000</v>
      </c>
      <c r="D122" s="14">
        <v>9120000</v>
      </c>
      <c r="E122" s="36">
        <f t="shared" si="27"/>
        <v>16571000</v>
      </c>
      <c r="F122" s="39">
        <v>16306000</v>
      </c>
      <c r="G122" s="36">
        <f t="shared" si="28"/>
        <v>98.400820710880453</v>
      </c>
      <c r="H122" s="40">
        <v>34497700</v>
      </c>
      <c r="I122" s="38">
        <f t="shared" si="29"/>
        <v>47.266919243891621</v>
      </c>
    </row>
    <row r="123" spans="1:13" ht="220.5" outlineLevel="7" x14ac:dyDescent="0.25">
      <c r="A123" s="12" t="s">
        <v>220</v>
      </c>
      <c r="B123" s="15" t="s">
        <v>221</v>
      </c>
      <c r="C123" s="14">
        <v>0</v>
      </c>
      <c r="D123" s="14">
        <v>15000</v>
      </c>
      <c r="E123" s="36">
        <f t="shared" si="27"/>
        <v>15000</v>
      </c>
      <c r="F123" s="39">
        <v>0</v>
      </c>
      <c r="G123" s="36">
        <f t="shared" si="28"/>
        <v>0</v>
      </c>
      <c r="H123" s="40">
        <v>30500</v>
      </c>
      <c r="I123" s="38">
        <f t="shared" si="29"/>
        <v>0</v>
      </c>
    </row>
    <row r="124" spans="1:13" ht="173.25" outlineLevel="7" x14ac:dyDescent="0.25">
      <c r="A124" s="12" t="s">
        <v>222</v>
      </c>
      <c r="B124" s="15" t="s">
        <v>223</v>
      </c>
      <c r="C124" s="14">
        <v>12040</v>
      </c>
      <c r="D124" s="14">
        <v>11900</v>
      </c>
      <c r="E124" s="36">
        <f t="shared" si="27"/>
        <v>23940</v>
      </c>
      <c r="F124" s="39">
        <v>22000</v>
      </c>
      <c r="G124" s="36">
        <f t="shared" si="28"/>
        <v>91.896407685881371</v>
      </c>
      <c r="H124" s="40">
        <v>48800</v>
      </c>
      <c r="I124" s="38">
        <f t="shared" si="29"/>
        <v>45.081967213114751</v>
      </c>
    </row>
    <row r="125" spans="1:13" ht="330.75" outlineLevel="7" x14ac:dyDescent="0.25">
      <c r="A125" s="12" t="s">
        <v>224</v>
      </c>
      <c r="B125" s="15" t="s">
        <v>225</v>
      </c>
      <c r="C125" s="14">
        <v>1422004</v>
      </c>
      <c r="D125" s="14">
        <v>1772580.3</v>
      </c>
      <c r="E125" s="36">
        <f t="shared" si="27"/>
        <v>3194584.3</v>
      </c>
      <c r="F125" s="39">
        <v>3194584.3</v>
      </c>
      <c r="G125" s="36">
        <f t="shared" si="28"/>
        <v>100</v>
      </c>
      <c r="H125" s="40">
        <v>5908900</v>
      </c>
      <c r="I125" s="38">
        <f t="shared" si="29"/>
        <v>54.063942527373953</v>
      </c>
    </row>
    <row r="126" spans="1:13" ht="110.25" outlineLevel="7" x14ac:dyDescent="0.25">
      <c r="A126" s="12" t="s">
        <v>226</v>
      </c>
      <c r="B126" s="13" t="s">
        <v>227</v>
      </c>
      <c r="C126" s="14">
        <v>20450</v>
      </c>
      <c r="D126" s="14">
        <v>28161</v>
      </c>
      <c r="E126" s="36">
        <f t="shared" si="27"/>
        <v>48611</v>
      </c>
      <c r="F126" s="39">
        <v>48611</v>
      </c>
      <c r="G126" s="36">
        <f t="shared" si="28"/>
        <v>100</v>
      </c>
      <c r="H126" s="40">
        <v>81400</v>
      </c>
      <c r="I126" s="38">
        <f t="shared" si="29"/>
        <v>59.718673218673224</v>
      </c>
    </row>
    <row r="127" spans="1:13" ht="220.5" outlineLevel="7" x14ac:dyDescent="0.25">
      <c r="A127" s="12" t="s">
        <v>228</v>
      </c>
      <c r="B127" s="15" t="s">
        <v>229</v>
      </c>
      <c r="C127" s="14">
        <v>125650</v>
      </c>
      <c r="D127" s="14">
        <v>125650</v>
      </c>
      <c r="E127" s="36">
        <f t="shared" si="27"/>
        <v>251300</v>
      </c>
      <c r="F127" s="39">
        <v>89495.75</v>
      </c>
      <c r="G127" s="36">
        <f t="shared" si="28"/>
        <v>35.613111818543572</v>
      </c>
      <c r="H127" s="40">
        <v>502600</v>
      </c>
      <c r="I127" s="38">
        <f t="shared" si="29"/>
        <v>17.806555909271786</v>
      </c>
    </row>
    <row r="128" spans="1:13" ht="141.75" outlineLevel="7" x14ac:dyDescent="0.25">
      <c r="A128" s="12" t="s">
        <v>230</v>
      </c>
      <c r="B128" s="15" t="s">
        <v>231</v>
      </c>
      <c r="C128" s="14">
        <v>4640</v>
      </c>
      <c r="D128" s="14">
        <v>5197</v>
      </c>
      <c r="E128" s="36">
        <f t="shared" si="27"/>
        <v>9837</v>
      </c>
      <c r="F128" s="39">
        <v>9800</v>
      </c>
      <c r="G128" s="36">
        <f t="shared" si="28"/>
        <v>99.623869065772084</v>
      </c>
      <c r="H128" s="40">
        <v>20600</v>
      </c>
      <c r="I128" s="38">
        <f t="shared" si="29"/>
        <v>47.572815533980581</v>
      </c>
    </row>
    <row r="129" spans="1:13" ht="173.25" outlineLevel="7" x14ac:dyDescent="0.25">
      <c r="A129" s="12" t="s">
        <v>232</v>
      </c>
      <c r="B129" s="15" t="s">
        <v>233</v>
      </c>
      <c r="C129" s="14">
        <v>246259.1</v>
      </c>
      <c r="D129" s="14">
        <v>310026.88</v>
      </c>
      <c r="E129" s="36">
        <f t="shared" si="27"/>
        <v>556285.98</v>
      </c>
      <c r="F129" s="39">
        <v>463993.31</v>
      </c>
      <c r="G129" s="36">
        <f t="shared" si="28"/>
        <v>83.409132475350177</v>
      </c>
      <c r="H129" s="40">
        <v>1280100</v>
      </c>
      <c r="I129" s="38">
        <f t="shared" si="29"/>
        <v>36.246645574564482</v>
      </c>
    </row>
    <row r="130" spans="1:13" ht="252" outlineLevel="7" x14ac:dyDescent="0.25">
      <c r="A130" s="12" t="s">
        <v>234</v>
      </c>
      <c r="B130" s="15" t="s">
        <v>235</v>
      </c>
      <c r="C130" s="14">
        <v>214650</v>
      </c>
      <c r="D130" s="14">
        <v>198750</v>
      </c>
      <c r="E130" s="36">
        <f t="shared" si="27"/>
        <v>413400</v>
      </c>
      <c r="F130" s="39">
        <v>413400</v>
      </c>
      <c r="G130" s="36">
        <f t="shared" si="28"/>
        <v>100</v>
      </c>
      <c r="H130" s="40">
        <v>730100</v>
      </c>
      <c r="I130" s="38">
        <f t="shared" si="29"/>
        <v>56.62238049582249</v>
      </c>
    </row>
    <row r="131" spans="1:13" ht="299.25" outlineLevel="7" x14ac:dyDescent="0.25">
      <c r="A131" s="12" t="s">
        <v>236</v>
      </c>
      <c r="B131" s="15" t="s">
        <v>237</v>
      </c>
      <c r="C131" s="14">
        <v>14619179.220000001</v>
      </c>
      <c r="D131" s="14">
        <v>30113787.219999999</v>
      </c>
      <c r="E131" s="36">
        <f t="shared" si="27"/>
        <v>44732966.439999998</v>
      </c>
      <c r="F131" s="39">
        <v>43015976.359999999</v>
      </c>
      <c r="G131" s="36">
        <f t="shared" si="28"/>
        <v>96.161689651628663</v>
      </c>
      <c r="H131" s="40">
        <v>74379200</v>
      </c>
      <c r="I131" s="38">
        <f t="shared" si="29"/>
        <v>57.833340987803041</v>
      </c>
    </row>
    <row r="132" spans="1:13" ht="173.25" outlineLevel="7" x14ac:dyDescent="0.25">
      <c r="A132" s="12" t="s">
        <v>238</v>
      </c>
      <c r="B132" s="15" t="s">
        <v>239</v>
      </c>
      <c r="C132" s="14">
        <v>1108733.01</v>
      </c>
      <c r="D132" s="14">
        <v>1382507.92</v>
      </c>
      <c r="E132" s="36">
        <f t="shared" si="27"/>
        <v>2491240.9299999997</v>
      </c>
      <c r="F132" s="39">
        <v>2491240.83</v>
      </c>
      <c r="G132" s="36">
        <f t="shared" si="28"/>
        <v>99.999995985936224</v>
      </c>
      <c r="H132" s="40">
        <v>4188300</v>
      </c>
      <c r="I132" s="38">
        <f t="shared" si="29"/>
        <v>59.480954802664563</v>
      </c>
    </row>
    <row r="133" spans="1:13" ht="141.75" outlineLevel="7" x14ac:dyDescent="0.25">
      <c r="A133" s="12" t="s">
        <v>240</v>
      </c>
      <c r="B133" s="15" t="s">
        <v>241</v>
      </c>
      <c r="C133" s="14">
        <v>0</v>
      </c>
      <c r="D133" s="14">
        <v>4305225</v>
      </c>
      <c r="E133" s="36">
        <f t="shared" si="27"/>
        <v>4305225</v>
      </c>
      <c r="F133" s="39">
        <v>0</v>
      </c>
      <c r="G133" s="36">
        <f t="shared" si="28"/>
        <v>0</v>
      </c>
      <c r="H133" s="40">
        <v>17220900</v>
      </c>
      <c r="I133" s="38">
        <f t="shared" si="29"/>
        <v>0</v>
      </c>
    </row>
    <row r="134" spans="1:13" ht="315" outlineLevel="7" x14ac:dyDescent="0.25">
      <c r="A134" s="12" t="s">
        <v>242</v>
      </c>
      <c r="B134" s="15" t="s">
        <v>243</v>
      </c>
      <c r="C134" s="14">
        <v>10821675.24</v>
      </c>
      <c r="D134" s="14">
        <v>14999225.710000001</v>
      </c>
      <c r="E134" s="36">
        <f t="shared" si="27"/>
        <v>25820900.950000003</v>
      </c>
      <c r="F134" s="39">
        <v>25347875.609999999</v>
      </c>
      <c r="G134" s="36">
        <f t="shared" si="28"/>
        <v>98.168052536524669</v>
      </c>
      <c r="H134" s="40">
        <v>50594200</v>
      </c>
      <c r="I134" s="38">
        <f t="shared" si="29"/>
        <v>50.100358558886192</v>
      </c>
    </row>
    <row r="135" spans="1:13" ht="141.75" outlineLevel="7" x14ac:dyDescent="0.25">
      <c r="A135" s="12" t="s">
        <v>244</v>
      </c>
      <c r="B135" s="15" t="s">
        <v>245</v>
      </c>
      <c r="C135" s="14">
        <v>123264.36</v>
      </c>
      <c r="D135" s="14">
        <v>122073.59</v>
      </c>
      <c r="E135" s="36">
        <f t="shared" si="27"/>
        <v>245337.95</v>
      </c>
      <c r="F135" s="39">
        <v>233820</v>
      </c>
      <c r="G135" s="36">
        <f t="shared" si="28"/>
        <v>95.305271769002715</v>
      </c>
      <c r="H135" s="40">
        <v>467700</v>
      </c>
      <c r="I135" s="38">
        <f t="shared" si="29"/>
        <v>49.993585631815272</v>
      </c>
    </row>
    <row r="136" spans="1:13" ht="110.25" outlineLevel="7" x14ac:dyDescent="0.25">
      <c r="A136" s="12" t="s">
        <v>246</v>
      </c>
      <c r="B136" s="13" t="s">
        <v>247</v>
      </c>
      <c r="C136" s="14">
        <v>943729</v>
      </c>
      <c r="D136" s="14">
        <v>943725</v>
      </c>
      <c r="E136" s="36">
        <f t="shared" si="27"/>
        <v>1887454</v>
      </c>
      <c r="F136" s="39">
        <v>1887454</v>
      </c>
      <c r="G136" s="36">
        <f t="shared" si="28"/>
        <v>100</v>
      </c>
      <c r="H136" s="40">
        <v>3774900</v>
      </c>
      <c r="I136" s="38">
        <f t="shared" si="29"/>
        <v>50.000105963071874</v>
      </c>
      <c r="J136" s="29">
        <f>E136+E137+E139</f>
        <v>3646572.05</v>
      </c>
      <c r="K136" s="29">
        <f>F136+F137+F139</f>
        <v>3646572.05</v>
      </c>
      <c r="L136" s="29"/>
      <c r="M136" s="29">
        <f>H136+H137+H139</f>
        <v>6195400</v>
      </c>
    </row>
    <row r="137" spans="1:13" ht="94.5" outlineLevel="4" x14ac:dyDescent="0.25">
      <c r="A137" s="24" t="s">
        <v>248</v>
      </c>
      <c r="B137" s="25" t="s">
        <v>249</v>
      </c>
      <c r="C137" s="26">
        <v>0</v>
      </c>
      <c r="D137" s="26">
        <v>1759118.05</v>
      </c>
      <c r="E137" s="36">
        <f t="shared" si="27"/>
        <v>1759118.05</v>
      </c>
      <c r="F137" s="36">
        <v>1759118.05</v>
      </c>
      <c r="G137" s="36">
        <f t="shared" si="28"/>
        <v>100</v>
      </c>
      <c r="H137" s="37">
        <v>2209600</v>
      </c>
      <c r="I137" s="38">
        <f t="shared" si="29"/>
        <v>79.612511314265021</v>
      </c>
    </row>
    <row r="138" spans="1:13" ht="189" outlineLevel="7" x14ac:dyDescent="0.25">
      <c r="A138" s="12" t="s">
        <v>250</v>
      </c>
      <c r="B138" s="15" t="s">
        <v>251</v>
      </c>
      <c r="C138" s="14">
        <v>0</v>
      </c>
      <c r="D138" s="14">
        <v>0</v>
      </c>
      <c r="E138" s="36">
        <f t="shared" si="27"/>
        <v>0</v>
      </c>
      <c r="F138" s="39">
        <v>1759118.05</v>
      </c>
      <c r="G138" s="36">
        <v>0</v>
      </c>
      <c r="H138" s="40">
        <v>2209600</v>
      </c>
      <c r="I138" s="38">
        <f t="shared" si="29"/>
        <v>79.612511314265021</v>
      </c>
    </row>
    <row r="139" spans="1:13" ht="47.25" outlineLevel="3" x14ac:dyDescent="0.25">
      <c r="A139" s="24" t="s">
        <v>252</v>
      </c>
      <c r="B139" s="25" t="s">
        <v>253</v>
      </c>
      <c r="C139" s="26">
        <v>0</v>
      </c>
      <c r="D139" s="26">
        <v>0</v>
      </c>
      <c r="E139" s="36">
        <f t="shared" si="27"/>
        <v>0</v>
      </c>
      <c r="F139" s="36">
        <v>0</v>
      </c>
      <c r="G139" s="36">
        <v>0</v>
      </c>
      <c r="H139" s="37">
        <v>210900</v>
      </c>
      <c r="I139" s="38">
        <f t="shared" si="29"/>
        <v>0</v>
      </c>
    </row>
    <row r="140" spans="1:13" ht="47.25" outlineLevel="7" x14ac:dyDescent="0.25">
      <c r="A140" s="12" t="s">
        <v>254</v>
      </c>
      <c r="B140" s="13" t="s">
        <v>255</v>
      </c>
      <c r="C140" s="14">
        <v>0</v>
      </c>
      <c r="D140" s="14">
        <v>0</v>
      </c>
      <c r="E140" s="36">
        <f t="shared" ref="E140:E156" si="31">C140+D140</f>
        <v>0</v>
      </c>
      <c r="F140" s="39">
        <v>0</v>
      </c>
      <c r="G140" s="36">
        <v>0</v>
      </c>
      <c r="H140" s="40">
        <v>210900</v>
      </c>
      <c r="I140" s="38">
        <f t="shared" ref="I140:I156" si="32">F140/H140*100</f>
        <v>0</v>
      </c>
    </row>
    <row r="141" spans="1:13" ht="15.75" outlineLevel="3" x14ac:dyDescent="0.25">
      <c r="A141" s="24" t="s">
        <v>256</v>
      </c>
      <c r="B141" s="25" t="s">
        <v>257</v>
      </c>
      <c r="C141" s="26">
        <v>7317678.2800000003</v>
      </c>
      <c r="D141" s="26">
        <v>12804924.9</v>
      </c>
      <c r="E141" s="36">
        <f t="shared" si="31"/>
        <v>20122603.18</v>
      </c>
      <c r="F141" s="36">
        <v>18656457.09</v>
      </c>
      <c r="G141" s="36">
        <f t="shared" ref="G141:G156" si="33">F141/E141*100</f>
        <v>92.713934291278903</v>
      </c>
      <c r="H141" s="37">
        <v>37432700</v>
      </c>
      <c r="I141" s="38">
        <f t="shared" si="32"/>
        <v>49.839998423837983</v>
      </c>
    </row>
    <row r="142" spans="1:13" ht="31.5" outlineLevel="4" x14ac:dyDescent="0.25">
      <c r="A142" s="24" t="s">
        <v>258</v>
      </c>
      <c r="B142" s="25" t="s">
        <v>259</v>
      </c>
      <c r="C142" s="26">
        <v>7317678.2800000003</v>
      </c>
      <c r="D142" s="26">
        <v>12804924.9</v>
      </c>
      <c r="E142" s="36">
        <f t="shared" si="31"/>
        <v>20122603.18</v>
      </c>
      <c r="F142" s="36">
        <v>18656457.09</v>
      </c>
      <c r="G142" s="36">
        <f t="shared" si="33"/>
        <v>92.713934291278903</v>
      </c>
      <c r="H142" s="37">
        <v>37432700</v>
      </c>
      <c r="I142" s="38">
        <f t="shared" si="32"/>
        <v>49.839998423837983</v>
      </c>
      <c r="J142" s="29">
        <f>E143+E144</f>
        <v>20122603.18</v>
      </c>
      <c r="K142" s="29">
        <f>F143+F144</f>
        <v>18656457.09</v>
      </c>
      <c r="L142" s="29"/>
      <c r="M142" s="29">
        <f>H143+H144</f>
        <v>37432700</v>
      </c>
    </row>
    <row r="143" spans="1:13" ht="315" outlineLevel="7" x14ac:dyDescent="0.25">
      <c r="A143" s="12" t="s">
        <v>260</v>
      </c>
      <c r="B143" s="15" t="s">
        <v>261</v>
      </c>
      <c r="C143" s="14">
        <v>4848021.46</v>
      </c>
      <c r="D143" s="14">
        <v>8618866.8200000003</v>
      </c>
      <c r="E143" s="36">
        <f t="shared" si="31"/>
        <v>13466888.280000001</v>
      </c>
      <c r="F143" s="39">
        <v>12195918.82</v>
      </c>
      <c r="G143" s="36">
        <f t="shared" si="33"/>
        <v>90.562263281803951</v>
      </c>
      <c r="H143" s="40">
        <v>25815600</v>
      </c>
      <c r="I143" s="38">
        <f t="shared" si="32"/>
        <v>47.242437983234943</v>
      </c>
    </row>
    <row r="144" spans="1:13" ht="299.25" outlineLevel="7" x14ac:dyDescent="0.25">
      <c r="A144" s="12" t="s">
        <v>262</v>
      </c>
      <c r="B144" s="15" t="s">
        <v>263</v>
      </c>
      <c r="C144" s="14">
        <v>2469656.8199999998</v>
      </c>
      <c r="D144" s="14">
        <v>4186058.08</v>
      </c>
      <c r="E144" s="36">
        <f t="shared" si="31"/>
        <v>6655714.9000000004</v>
      </c>
      <c r="F144" s="39">
        <v>6460538.2699999996</v>
      </c>
      <c r="G144" s="36">
        <f t="shared" si="33"/>
        <v>97.067533196170999</v>
      </c>
      <c r="H144" s="40">
        <v>11617100</v>
      </c>
      <c r="I144" s="38">
        <f t="shared" si="32"/>
        <v>55.612315207754079</v>
      </c>
    </row>
    <row r="145" spans="1:13" ht="18.75" outlineLevel="2" x14ac:dyDescent="0.3">
      <c r="A145" s="24" t="s">
        <v>264</v>
      </c>
      <c r="B145" s="25" t="s">
        <v>265</v>
      </c>
      <c r="C145" s="26">
        <v>0</v>
      </c>
      <c r="D145" s="26">
        <v>0</v>
      </c>
      <c r="E145" s="36">
        <f t="shared" si="31"/>
        <v>0</v>
      </c>
      <c r="F145" s="36">
        <v>0</v>
      </c>
      <c r="G145" s="36">
        <v>0</v>
      </c>
      <c r="H145" s="37">
        <v>2200</v>
      </c>
      <c r="I145" s="38">
        <f t="shared" si="32"/>
        <v>0</v>
      </c>
      <c r="J145" s="31">
        <f>E147</f>
        <v>0</v>
      </c>
      <c r="K145" s="31">
        <f>F147</f>
        <v>0</v>
      </c>
      <c r="L145" s="31"/>
      <c r="M145" s="31">
        <f>H147</f>
        <v>2200</v>
      </c>
    </row>
    <row r="146" spans="1:13" ht="78.75" outlineLevel="3" x14ac:dyDescent="0.25">
      <c r="A146" s="24" t="s">
        <v>266</v>
      </c>
      <c r="B146" s="25" t="s">
        <v>267</v>
      </c>
      <c r="C146" s="26">
        <v>0</v>
      </c>
      <c r="D146" s="26">
        <v>0</v>
      </c>
      <c r="E146" s="36">
        <f t="shared" si="31"/>
        <v>0</v>
      </c>
      <c r="F146" s="36">
        <v>0</v>
      </c>
      <c r="G146" s="36">
        <v>0</v>
      </c>
      <c r="H146" s="37">
        <v>2200</v>
      </c>
      <c r="I146" s="38">
        <f t="shared" si="32"/>
        <v>0</v>
      </c>
    </row>
    <row r="147" spans="1:13" ht="63" outlineLevel="7" x14ac:dyDescent="0.25">
      <c r="A147" s="12" t="s">
        <v>268</v>
      </c>
      <c r="B147" s="13" t="s">
        <v>269</v>
      </c>
      <c r="C147" s="14">
        <v>0</v>
      </c>
      <c r="D147" s="14">
        <v>0</v>
      </c>
      <c r="E147" s="36">
        <f t="shared" si="31"/>
        <v>0</v>
      </c>
      <c r="F147" s="39">
        <v>0</v>
      </c>
      <c r="G147" s="36">
        <v>0</v>
      </c>
      <c r="H147" s="40">
        <v>2200</v>
      </c>
      <c r="I147" s="38">
        <f t="shared" si="32"/>
        <v>0</v>
      </c>
    </row>
    <row r="148" spans="1:13" ht="31.5" outlineLevel="1" x14ac:dyDescent="0.3">
      <c r="A148" s="24" t="s">
        <v>270</v>
      </c>
      <c r="B148" s="25" t="s">
        <v>271</v>
      </c>
      <c r="C148" s="26">
        <v>1099900</v>
      </c>
      <c r="D148" s="26">
        <v>9942767.8000000007</v>
      </c>
      <c r="E148" s="36">
        <f t="shared" si="31"/>
        <v>11042667.800000001</v>
      </c>
      <c r="F148" s="36">
        <v>11642667.800000001</v>
      </c>
      <c r="G148" s="36">
        <f t="shared" si="33"/>
        <v>105.43346961863691</v>
      </c>
      <c r="H148" s="37">
        <v>11742627.800000001</v>
      </c>
      <c r="I148" s="38">
        <f t="shared" si="32"/>
        <v>99.148742498676484</v>
      </c>
      <c r="J148" s="31">
        <f>E150</f>
        <v>11042667.800000001</v>
      </c>
      <c r="K148" s="31">
        <f>F150</f>
        <v>11642667.800000001</v>
      </c>
      <c r="L148" s="31"/>
      <c r="M148" s="31">
        <f>H150</f>
        <v>11742627.800000001</v>
      </c>
    </row>
    <row r="149" spans="1:13" ht="47.25" outlineLevel="2" x14ac:dyDescent="0.25">
      <c r="A149" s="24" t="s">
        <v>272</v>
      </c>
      <c r="B149" s="25" t="s">
        <v>273</v>
      </c>
      <c r="C149" s="26">
        <v>1099900</v>
      </c>
      <c r="D149" s="26">
        <v>9942767.8000000007</v>
      </c>
      <c r="E149" s="36">
        <f t="shared" si="31"/>
        <v>11042667.800000001</v>
      </c>
      <c r="F149" s="36">
        <v>11642667.800000001</v>
      </c>
      <c r="G149" s="36">
        <f t="shared" si="33"/>
        <v>105.43346961863691</v>
      </c>
      <c r="H149" s="37">
        <v>11742627.800000001</v>
      </c>
      <c r="I149" s="38">
        <f t="shared" si="32"/>
        <v>99.148742498676484</v>
      </c>
    </row>
    <row r="150" spans="1:13" ht="63" outlineLevel="7" x14ac:dyDescent="0.25">
      <c r="A150" s="12" t="s">
        <v>274</v>
      </c>
      <c r="B150" s="13" t="s">
        <v>275</v>
      </c>
      <c r="C150" s="14">
        <v>1099900</v>
      </c>
      <c r="D150" s="14">
        <v>9942767.8000000007</v>
      </c>
      <c r="E150" s="36">
        <f t="shared" si="31"/>
        <v>11042667.800000001</v>
      </c>
      <c r="F150" s="39">
        <v>11642667.800000001</v>
      </c>
      <c r="G150" s="36">
        <f t="shared" si="33"/>
        <v>105.43346961863691</v>
      </c>
      <c r="H150" s="40">
        <v>11742627.800000001</v>
      </c>
      <c r="I150" s="38">
        <f t="shared" si="32"/>
        <v>99.148742498676484</v>
      </c>
    </row>
    <row r="151" spans="1:13" ht="31.5" outlineLevel="1" x14ac:dyDescent="0.3">
      <c r="A151" s="24" t="s">
        <v>276</v>
      </c>
      <c r="B151" s="25" t="s">
        <v>277</v>
      </c>
      <c r="C151" s="26">
        <v>0</v>
      </c>
      <c r="D151" s="26">
        <v>4765916.9000000004</v>
      </c>
      <c r="E151" s="36">
        <f t="shared" si="31"/>
        <v>4765916.9000000004</v>
      </c>
      <c r="F151" s="36">
        <v>4763684.9000000004</v>
      </c>
      <c r="G151" s="36">
        <f t="shared" si="33"/>
        <v>99.953167458710837</v>
      </c>
      <c r="H151" s="37">
        <v>4765916.9000000004</v>
      </c>
      <c r="I151" s="38">
        <f t="shared" si="32"/>
        <v>99.953167458710837</v>
      </c>
      <c r="J151" s="31">
        <f>E153</f>
        <v>4765916.9000000004</v>
      </c>
      <c r="K151" s="31">
        <f>F153</f>
        <v>4763684.9000000004</v>
      </c>
      <c r="L151" s="31"/>
      <c r="M151" s="31">
        <f>H153</f>
        <v>4765916.9000000004</v>
      </c>
    </row>
    <row r="152" spans="1:13" ht="31.5" outlineLevel="2" x14ac:dyDescent="0.3">
      <c r="A152" s="24" t="s">
        <v>278</v>
      </c>
      <c r="B152" s="25" t="s">
        <v>279</v>
      </c>
      <c r="C152" s="26">
        <v>0</v>
      </c>
      <c r="D152" s="26">
        <v>4765916.9000000004</v>
      </c>
      <c r="E152" s="36">
        <f t="shared" si="31"/>
        <v>4765916.9000000004</v>
      </c>
      <c r="F152" s="36">
        <v>4763684.9000000004</v>
      </c>
      <c r="G152" s="36">
        <f t="shared" si="33"/>
        <v>99.953167458710837</v>
      </c>
      <c r="H152" s="37">
        <v>4765916.9000000004</v>
      </c>
      <c r="I152" s="38">
        <f t="shared" si="32"/>
        <v>99.953167458710837</v>
      </c>
      <c r="J152" s="32"/>
      <c r="K152" s="32"/>
      <c r="L152" s="32"/>
      <c r="M152" s="32"/>
    </row>
    <row r="153" spans="1:13" ht="31.5" outlineLevel="7" x14ac:dyDescent="0.25">
      <c r="A153" s="12" t="s">
        <v>280</v>
      </c>
      <c r="B153" s="13" t="s">
        <v>279</v>
      </c>
      <c r="C153" s="14">
        <v>0</v>
      </c>
      <c r="D153" s="14">
        <v>4765916.9000000004</v>
      </c>
      <c r="E153" s="36">
        <f t="shared" si="31"/>
        <v>4765916.9000000004</v>
      </c>
      <c r="F153" s="39">
        <v>4763684.9000000004</v>
      </c>
      <c r="G153" s="36">
        <f t="shared" si="33"/>
        <v>99.953167458710837</v>
      </c>
      <c r="H153" s="40">
        <v>4765916.9000000004</v>
      </c>
      <c r="I153" s="38">
        <f t="shared" si="32"/>
        <v>99.953167458710837</v>
      </c>
    </row>
    <row r="154" spans="1:13" ht="78.75" outlineLevel="1" x14ac:dyDescent="0.3">
      <c r="A154" s="24" t="s">
        <v>281</v>
      </c>
      <c r="B154" s="25" t="s">
        <v>282</v>
      </c>
      <c r="C154" s="26">
        <v>-4523.8599999999997</v>
      </c>
      <c r="D154" s="26">
        <v>0</v>
      </c>
      <c r="E154" s="36">
        <f t="shared" si="31"/>
        <v>-4523.8599999999997</v>
      </c>
      <c r="F154" s="36">
        <v>-7723.86</v>
      </c>
      <c r="G154" s="36">
        <f t="shared" si="33"/>
        <v>170.73605283983147</v>
      </c>
      <c r="H154" s="37">
        <v>-4523.8599999999997</v>
      </c>
      <c r="I154" s="38">
        <f t="shared" si="32"/>
        <v>170.73605283983147</v>
      </c>
      <c r="J154" s="31">
        <f>E155</f>
        <v>-4523.8599999999997</v>
      </c>
      <c r="K154" s="31">
        <f>F155</f>
        <v>-7723.86</v>
      </c>
      <c r="L154" s="31"/>
      <c r="M154" s="31">
        <f>H155</f>
        <v>-4523.8599999999997</v>
      </c>
    </row>
    <row r="155" spans="1:13" ht="63" outlineLevel="7" x14ac:dyDescent="0.25">
      <c r="A155" s="12" t="s">
        <v>283</v>
      </c>
      <c r="B155" s="13" t="s">
        <v>284</v>
      </c>
      <c r="C155" s="14">
        <v>-4523.8599999999997</v>
      </c>
      <c r="D155" s="14">
        <v>0</v>
      </c>
      <c r="E155" s="36">
        <f t="shared" si="31"/>
        <v>-4523.8599999999997</v>
      </c>
      <c r="F155" s="39">
        <v>-7723.86</v>
      </c>
      <c r="G155" s="36">
        <f t="shared" si="33"/>
        <v>170.73605283983147</v>
      </c>
      <c r="H155" s="40">
        <v>-4523.8599999999997</v>
      </c>
      <c r="I155" s="38">
        <f t="shared" si="32"/>
        <v>170.73605283983147</v>
      </c>
    </row>
    <row r="156" spans="1:13" ht="15.75" x14ac:dyDescent="0.25">
      <c r="A156" s="16" t="s">
        <v>6</v>
      </c>
      <c r="B156" s="17"/>
      <c r="C156" s="18">
        <v>124437207.12</v>
      </c>
      <c r="D156" s="18">
        <v>168712833.87</v>
      </c>
      <c r="E156" s="41">
        <f t="shared" si="31"/>
        <v>293150040.99000001</v>
      </c>
      <c r="F156" s="18">
        <v>253128540.15000001</v>
      </c>
      <c r="G156" s="41">
        <f t="shared" si="33"/>
        <v>86.347775799436022</v>
      </c>
      <c r="H156" s="19">
        <v>510713920.52999997</v>
      </c>
      <c r="I156" s="38">
        <f t="shared" si="32"/>
        <v>49.563665679469359</v>
      </c>
    </row>
  </sheetData>
  <mergeCells count="4">
    <mergeCell ref="A1:H1"/>
    <mergeCell ref="A8:H8"/>
    <mergeCell ref="A7:H7"/>
    <mergeCell ref="A6:I6"/>
  </mergeCells>
  <printOptions horizontalCentered="1"/>
  <pageMargins left="0.74803149606299213" right="0.19685039370078741" top="0.59055118110236227" bottom="0.19685039370078741" header="0.19685039370078741" footer="0.19685039370078741"/>
  <pageSetup paperSize="9" scale="58" orientation="portrait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rep:2.38.2.256</dc:description>
  <cp:lastModifiedBy>Слышкина</cp:lastModifiedBy>
  <cp:lastPrinted>2016-07-13T02:06:01Z</cp:lastPrinted>
  <dcterms:created xsi:type="dcterms:W3CDTF">2016-07-11T07:32:32Z</dcterms:created>
  <dcterms:modified xsi:type="dcterms:W3CDTF">2016-07-18T08:37:33Z</dcterms:modified>
</cp:coreProperties>
</file>