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LAST_CELL" localSheetId="0">ДЧБ!$N$188</definedName>
    <definedName name="_xlnm.Print_Area" localSheetId="0">ДЧБ!$A$1:$J$183</definedName>
  </definedNames>
  <calcPr calcId="145621"/>
</workbook>
</file>

<file path=xl/calcChain.xml><?xml version="1.0" encoding="utf-8"?>
<calcChain xmlns="http://schemas.openxmlformats.org/spreadsheetml/2006/main">
  <c r="M186" i="1" l="1"/>
  <c r="L186" i="1"/>
  <c r="K186" i="1"/>
  <c r="M183" i="1"/>
  <c r="L183" i="1"/>
  <c r="K183" i="1"/>
  <c r="M11" i="1"/>
  <c r="L11" i="1"/>
  <c r="M69" i="1"/>
  <c r="L69" i="1"/>
  <c r="K69" i="1"/>
  <c r="M89" i="1"/>
  <c r="L89" i="1"/>
  <c r="K89" i="1"/>
  <c r="K11" i="1"/>
  <c r="K12" i="1"/>
  <c r="K14" i="1"/>
  <c r="M12" i="1" l="1"/>
  <c r="L12" i="1"/>
  <c r="M111" i="1"/>
  <c r="L111" i="1"/>
  <c r="K111" i="1"/>
  <c r="M112" i="1"/>
  <c r="L112" i="1"/>
  <c r="K112" i="1"/>
  <c r="M145" i="1"/>
  <c r="L145" i="1"/>
  <c r="K145" i="1"/>
  <c r="M115" i="1"/>
  <c r="L115" i="1"/>
  <c r="K115" i="1"/>
  <c r="M181" i="1"/>
  <c r="L181" i="1"/>
  <c r="K181" i="1"/>
  <c r="M178" i="1"/>
  <c r="L178" i="1"/>
  <c r="K178" i="1"/>
  <c r="M175" i="1"/>
  <c r="L175" i="1"/>
  <c r="K175" i="1"/>
  <c r="M172" i="1" l="1"/>
  <c r="L172" i="1"/>
  <c r="M169" i="1"/>
  <c r="L169" i="1"/>
  <c r="M163" i="1"/>
  <c r="L163" i="1"/>
  <c r="M148" i="1"/>
  <c r="L148" i="1"/>
  <c r="M121" i="1"/>
  <c r="M120" i="1" s="1"/>
  <c r="L121" i="1"/>
  <c r="L120" i="1" s="1"/>
  <c r="M116" i="1"/>
  <c r="L116" i="1"/>
  <c r="M113" i="1"/>
  <c r="L113" i="1"/>
  <c r="M107" i="1"/>
  <c r="L107" i="1"/>
  <c r="M95" i="1"/>
  <c r="L95" i="1"/>
  <c r="C106" i="1"/>
  <c r="H106" i="1" s="1"/>
  <c r="J106" i="1"/>
  <c r="M92" i="1"/>
  <c r="L92" i="1"/>
  <c r="M14" i="1"/>
  <c r="L14" i="1"/>
  <c r="M20" i="1"/>
  <c r="L20" i="1"/>
  <c r="M39" i="1"/>
  <c r="L39" i="1"/>
  <c r="M48" i="1"/>
  <c r="L48" i="1"/>
  <c r="M61" i="1"/>
  <c r="L61" i="1"/>
  <c r="M64" i="1"/>
  <c r="M67" i="1"/>
  <c r="M71" i="1"/>
  <c r="L71" i="1"/>
  <c r="M80" i="1"/>
  <c r="L80" i="1"/>
  <c r="C85" i="1"/>
  <c r="C86" i="1"/>
  <c r="J86" i="1"/>
  <c r="C87" i="1"/>
  <c r="H87" i="1" s="1"/>
  <c r="J87" i="1"/>
  <c r="L72" i="1"/>
  <c r="L67" i="1"/>
  <c r="L64" i="1"/>
  <c r="C40" i="1" l="1"/>
  <c r="J40" i="1"/>
  <c r="J12" i="1"/>
  <c r="J13" i="1"/>
  <c r="J14" i="1"/>
  <c r="J15" i="1"/>
  <c r="J19" i="1"/>
  <c r="J20" i="1"/>
  <c r="J21" i="1"/>
  <c r="J25" i="1"/>
  <c r="J26" i="1"/>
  <c r="J28" i="1"/>
  <c r="J29" i="1"/>
  <c r="J30" i="1"/>
  <c r="J35" i="1"/>
  <c r="J36" i="1"/>
  <c r="J37" i="1"/>
  <c r="J38" i="1"/>
  <c r="J39" i="1"/>
  <c r="J41" i="1"/>
  <c r="J42" i="1"/>
  <c r="J43" i="1"/>
  <c r="J44" i="1"/>
  <c r="J45" i="1"/>
  <c r="J46" i="1"/>
  <c r="J47" i="1"/>
  <c r="J48" i="1"/>
  <c r="J49" i="1"/>
  <c r="J50" i="1"/>
  <c r="J51" i="1"/>
  <c r="J57" i="1"/>
  <c r="J58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6" i="1"/>
  <c r="J77" i="1"/>
  <c r="J78" i="1"/>
  <c r="J79" i="1"/>
  <c r="J80" i="1"/>
  <c r="J81" i="1"/>
  <c r="J82" i="1"/>
  <c r="J84" i="1"/>
  <c r="J88" i="1"/>
  <c r="J89" i="1"/>
  <c r="J90" i="1"/>
  <c r="J91" i="1"/>
  <c r="J92" i="1"/>
  <c r="J93" i="1"/>
  <c r="J94" i="1"/>
  <c r="J95" i="1"/>
  <c r="J98" i="1"/>
  <c r="J99" i="1"/>
  <c r="J100" i="1"/>
  <c r="J101" i="1"/>
  <c r="J104" i="1"/>
  <c r="J105" i="1"/>
  <c r="J107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H40" i="1" l="1"/>
  <c r="J11" i="1"/>
  <c r="C183" i="1"/>
  <c r="H183" i="1" s="1"/>
  <c r="C12" i="1"/>
  <c r="H12" i="1" s="1"/>
  <c r="C13" i="1"/>
  <c r="H13" i="1" s="1"/>
  <c r="C14" i="1"/>
  <c r="H14" i="1" s="1"/>
  <c r="C15" i="1"/>
  <c r="C16" i="1"/>
  <c r="C17" i="1"/>
  <c r="C18" i="1"/>
  <c r="C19" i="1"/>
  <c r="H19" i="1" s="1"/>
  <c r="C20" i="1"/>
  <c r="C21" i="1"/>
  <c r="H21" i="1" s="1"/>
  <c r="C22" i="1"/>
  <c r="C23" i="1"/>
  <c r="C24" i="1"/>
  <c r="C25" i="1"/>
  <c r="H25" i="1" s="1"/>
  <c r="C26" i="1"/>
  <c r="H26" i="1" s="1"/>
  <c r="C27" i="1"/>
  <c r="C28" i="1"/>
  <c r="H28" i="1" s="1"/>
  <c r="C29" i="1"/>
  <c r="H29" i="1" s="1"/>
  <c r="C30" i="1"/>
  <c r="H30" i="1" s="1"/>
  <c r="C31" i="1"/>
  <c r="C32" i="1"/>
  <c r="C33" i="1"/>
  <c r="C34" i="1"/>
  <c r="C35" i="1"/>
  <c r="H35" i="1" s="1"/>
  <c r="C36" i="1"/>
  <c r="H36" i="1" s="1"/>
  <c r="C37" i="1"/>
  <c r="H37" i="1" s="1"/>
  <c r="C38" i="1"/>
  <c r="H38" i="1" s="1"/>
  <c r="C39" i="1"/>
  <c r="H39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H46" i="1" s="1"/>
  <c r="C47" i="1"/>
  <c r="H47" i="1" s="1"/>
  <c r="C48" i="1"/>
  <c r="H48" i="1" s="1"/>
  <c r="C49" i="1"/>
  <c r="C50" i="1"/>
  <c r="H50" i="1" s="1"/>
  <c r="C51" i="1"/>
  <c r="H51" i="1" s="1"/>
  <c r="C52" i="1"/>
  <c r="C53" i="1"/>
  <c r="C54" i="1"/>
  <c r="C55" i="1"/>
  <c r="C56" i="1"/>
  <c r="C57" i="1"/>
  <c r="H57" i="1" s="1"/>
  <c r="C58" i="1"/>
  <c r="H58" i="1" s="1"/>
  <c r="C59" i="1"/>
  <c r="C60" i="1"/>
  <c r="C61" i="1"/>
  <c r="H61" i="1" s="1"/>
  <c r="C62" i="1"/>
  <c r="C63" i="1"/>
  <c r="H63" i="1" s="1"/>
  <c r="C64" i="1"/>
  <c r="H64" i="1" s="1"/>
  <c r="C65" i="1"/>
  <c r="C66" i="1"/>
  <c r="H66" i="1" s="1"/>
  <c r="C67" i="1"/>
  <c r="H67" i="1" s="1"/>
  <c r="C68" i="1"/>
  <c r="C69" i="1"/>
  <c r="H69" i="1" s="1"/>
  <c r="C70" i="1"/>
  <c r="H70" i="1" s="1"/>
  <c r="C71" i="1"/>
  <c r="H71" i="1" s="1"/>
  <c r="C72" i="1"/>
  <c r="C73" i="1"/>
  <c r="H73" i="1" s="1"/>
  <c r="C74" i="1"/>
  <c r="C75" i="1"/>
  <c r="C76" i="1"/>
  <c r="H76" i="1" s="1"/>
  <c r="C77" i="1"/>
  <c r="H77" i="1" s="1"/>
  <c r="C78" i="1"/>
  <c r="H78" i="1" s="1"/>
  <c r="C79" i="1"/>
  <c r="H79" i="1" s="1"/>
  <c r="C80" i="1"/>
  <c r="H80" i="1" s="1"/>
  <c r="C81" i="1"/>
  <c r="H81" i="1" s="1"/>
  <c r="C82" i="1"/>
  <c r="C83" i="1"/>
  <c r="C84" i="1"/>
  <c r="H84" i="1" s="1"/>
  <c r="C88" i="1"/>
  <c r="H88" i="1" s="1"/>
  <c r="C89" i="1"/>
  <c r="H89" i="1" s="1"/>
  <c r="C90" i="1"/>
  <c r="H90" i="1" s="1"/>
  <c r="C91" i="1"/>
  <c r="H91" i="1" s="1"/>
  <c r="C92" i="1"/>
  <c r="H92" i="1" s="1"/>
  <c r="C93" i="1"/>
  <c r="C94" i="1"/>
  <c r="H94" i="1" s="1"/>
  <c r="C95" i="1"/>
  <c r="H95" i="1" s="1"/>
  <c r="C96" i="1"/>
  <c r="C97" i="1"/>
  <c r="C98" i="1"/>
  <c r="H98" i="1" s="1"/>
  <c r="C99" i="1"/>
  <c r="H99" i="1" s="1"/>
  <c r="C100" i="1"/>
  <c r="H100" i="1" s="1"/>
  <c r="C101" i="1"/>
  <c r="H101" i="1" s="1"/>
  <c r="C102" i="1"/>
  <c r="C103" i="1"/>
  <c r="C104" i="1"/>
  <c r="H104" i="1" s="1"/>
  <c r="C105" i="1"/>
  <c r="H105" i="1" s="1"/>
  <c r="C107" i="1"/>
  <c r="H107" i="1" s="1"/>
  <c r="C108" i="1"/>
  <c r="C109" i="1"/>
  <c r="H109" i="1" s="1"/>
  <c r="C110" i="1"/>
  <c r="C111" i="1"/>
  <c r="H111" i="1" s="1"/>
  <c r="C112" i="1"/>
  <c r="H112" i="1" s="1"/>
  <c r="C113" i="1"/>
  <c r="C114" i="1"/>
  <c r="H114" i="1" s="1"/>
  <c r="C115" i="1"/>
  <c r="H115" i="1" s="1"/>
  <c r="C116" i="1"/>
  <c r="C117" i="1"/>
  <c r="H117" i="1" s="1"/>
  <c r="C118" i="1"/>
  <c r="H118" i="1" s="1"/>
  <c r="C119" i="1"/>
  <c r="H119" i="1" s="1"/>
  <c r="C120" i="1"/>
  <c r="H120" i="1" s="1"/>
  <c r="C121" i="1"/>
  <c r="H121" i="1" s="1"/>
  <c r="C122" i="1"/>
  <c r="H122" i="1" s="1"/>
  <c r="C123" i="1"/>
  <c r="C124" i="1"/>
  <c r="H124" i="1" s="1"/>
  <c r="C125" i="1"/>
  <c r="H125" i="1" s="1"/>
  <c r="C126" i="1"/>
  <c r="H126" i="1" s="1"/>
  <c r="C127" i="1"/>
  <c r="H127" i="1" s="1"/>
  <c r="C128" i="1"/>
  <c r="H128" i="1" s="1"/>
  <c r="C129" i="1"/>
  <c r="H129" i="1" s="1"/>
  <c r="C130" i="1"/>
  <c r="H130" i="1" s="1"/>
  <c r="C131" i="1"/>
  <c r="H131" i="1" s="1"/>
  <c r="C132" i="1"/>
  <c r="H132" i="1" s="1"/>
  <c r="C133" i="1"/>
  <c r="H133" i="1" s="1"/>
  <c r="C134" i="1"/>
  <c r="H134" i="1" s="1"/>
  <c r="C135" i="1"/>
  <c r="H135" i="1" s="1"/>
  <c r="C136" i="1"/>
  <c r="H136" i="1" s="1"/>
  <c r="C137" i="1"/>
  <c r="H137" i="1" s="1"/>
  <c r="C138" i="1"/>
  <c r="H138" i="1" s="1"/>
  <c r="C139" i="1"/>
  <c r="H139" i="1" s="1"/>
  <c r="C140" i="1"/>
  <c r="H140" i="1" s="1"/>
  <c r="C141" i="1"/>
  <c r="H141" i="1" s="1"/>
  <c r="C142" i="1"/>
  <c r="H142" i="1" s="1"/>
  <c r="C143" i="1"/>
  <c r="H143" i="1" s="1"/>
  <c r="C144" i="1"/>
  <c r="H144" i="1" s="1"/>
  <c r="C145" i="1"/>
  <c r="H145" i="1" s="1"/>
  <c r="C146" i="1"/>
  <c r="H146" i="1" s="1"/>
  <c r="C147" i="1"/>
  <c r="H147" i="1" s="1"/>
  <c r="C148" i="1"/>
  <c r="H148" i="1" s="1"/>
  <c r="C149" i="1"/>
  <c r="C150" i="1"/>
  <c r="H150" i="1" s="1"/>
  <c r="C151" i="1"/>
  <c r="H151" i="1" s="1"/>
  <c r="C152" i="1"/>
  <c r="H152" i="1" s="1"/>
  <c r="C153" i="1"/>
  <c r="H153" i="1" s="1"/>
  <c r="C154" i="1"/>
  <c r="H154" i="1" s="1"/>
  <c r="C155" i="1"/>
  <c r="H155" i="1" s="1"/>
  <c r="C156" i="1"/>
  <c r="H156" i="1" s="1"/>
  <c r="C157" i="1"/>
  <c r="H157" i="1" s="1"/>
  <c r="C158" i="1"/>
  <c r="H158" i="1" s="1"/>
  <c r="C159" i="1"/>
  <c r="H159" i="1" s="1"/>
  <c r="C160" i="1"/>
  <c r="H160" i="1" s="1"/>
  <c r="C161" i="1"/>
  <c r="H161" i="1" s="1"/>
  <c r="C162" i="1"/>
  <c r="H162" i="1" s="1"/>
  <c r="C163" i="1"/>
  <c r="C164" i="1"/>
  <c r="H164" i="1" s="1"/>
  <c r="C165" i="1"/>
  <c r="H165" i="1" s="1"/>
  <c r="C166" i="1"/>
  <c r="H166" i="1" s="1"/>
  <c r="C167" i="1"/>
  <c r="H167" i="1" s="1"/>
  <c r="C168" i="1"/>
  <c r="H168" i="1" s="1"/>
  <c r="C169" i="1"/>
  <c r="H169" i="1" s="1"/>
  <c r="C170" i="1"/>
  <c r="C171" i="1"/>
  <c r="H171" i="1" s="1"/>
  <c r="C172" i="1"/>
  <c r="H172" i="1" s="1"/>
  <c r="C173" i="1"/>
  <c r="C174" i="1"/>
  <c r="H174" i="1" s="1"/>
  <c r="C175" i="1"/>
  <c r="H175" i="1" s="1"/>
  <c r="C176" i="1"/>
  <c r="H176" i="1" s="1"/>
  <c r="C177" i="1"/>
  <c r="H177" i="1" s="1"/>
  <c r="C178" i="1"/>
  <c r="H178" i="1" s="1"/>
  <c r="C179" i="1"/>
  <c r="H179" i="1" s="1"/>
  <c r="C180" i="1"/>
  <c r="H180" i="1" s="1"/>
  <c r="C181" i="1"/>
  <c r="H181" i="1" s="1"/>
  <c r="C182" i="1"/>
  <c r="H182" i="1" s="1"/>
  <c r="C11" i="1"/>
  <c r="H11" i="1" s="1"/>
  <c r="H173" i="1" l="1"/>
  <c r="K172" i="1"/>
  <c r="H170" i="1"/>
  <c r="K169" i="1"/>
  <c r="H163" i="1"/>
  <c r="K163" i="1"/>
  <c r="K148" i="1"/>
  <c r="H149" i="1"/>
  <c r="K116" i="1"/>
  <c r="H123" i="1"/>
  <c r="K121" i="1"/>
  <c r="K120" i="1" s="1"/>
  <c r="H113" i="1"/>
  <c r="K113" i="1"/>
  <c r="H116" i="1"/>
  <c r="H110" i="1"/>
  <c r="K107" i="1"/>
  <c r="K95" i="1"/>
  <c r="H93" i="1"/>
  <c r="K92" i="1"/>
  <c r="H82" i="1"/>
  <c r="K80" i="1"/>
  <c r="H72" i="1"/>
  <c r="K71" i="1"/>
  <c r="H68" i="1"/>
  <c r="K67" i="1"/>
  <c r="H62" i="1"/>
  <c r="K61" i="1"/>
  <c r="H15" i="1"/>
  <c r="K39" i="1"/>
  <c r="H65" i="1"/>
  <c r="K64" i="1"/>
  <c r="H49" i="1"/>
  <c r="K48" i="1"/>
  <c r="H20" i="1"/>
  <c r="K20" i="1"/>
</calcChain>
</file>

<file path=xl/sharedStrings.xml><?xml version="1.0" encoding="utf-8"?>
<sst xmlns="http://schemas.openxmlformats.org/spreadsheetml/2006/main" count="357" uniqueCount="337">
  <si>
    <t>ИНФОРМАЦИЯ ОБ ИСПОЛНЕНИИ БЮДЖЕТА ГОРОДА БОРОДИНО ПО ДОХОДАМ ЗА 9 МЕСЯЦЕВ 2016 ГОДА</t>
  </si>
  <si>
    <t>Единица измерения руб.</t>
  </si>
  <si>
    <t>КВД</t>
  </si>
  <si>
    <t>Наименование КВД</t>
  </si>
  <si>
    <t>КП - доходы всего 1кв</t>
  </si>
  <si>
    <t>КП - доходы всего 2кв</t>
  </si>
  <si>
    <t>КП - доходы всего 3кв</t>
  </si>
  <si>
    <t>Зачислено</t>
  </si>
  <si>
    <t>КП - доходы год</t>
  </si>
  <si>
    <t>Итого</t>
  </si>
  <si>
    <t>1.00.00.00.0.00.0.000.000</t>
  </si>
  <si>
    <t>НАЛОГОВЫЕ И НЕНАЛОГОВЫЕ ДОХОДЫ</t>
  </si>
  <si>
    <t>1.01.00.00.0.00.0.000.000</t>
  </si>
  <si>
    <t>НАЛОГИ НА ПРИБЫЛЬ, ДОХОДЫ</t>
  </si>
  <si>
    <t>1.01.01.00.0.00.0.000.110</t>
  </si>
  <si>
    <t>Налог на прибыль организаций</t>
  </si>
  <si>
    <t>1.01.01.01.0.00.0.000.110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</si>
  <si>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</si>
  <si>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</si>
  <si>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</si>
  <si>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1.01.01.01.2.02.1.000.110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</si>
  <si>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</si>
  <si>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1.01.01.01.2.02.2.100.110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</si>
  <si>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</si>
  <si>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1.01.01.01.2.02.3.000.110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</si>
  <si>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</si>
  <si>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1.01.02.00.0.01.0.000.110</t>
  </si>
  <si>
    <t>Налог на доходы физических лиц</t>
  </si>
  <si>
    <t>1.01.02.01.0.01.0.000.110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</si>
  <si>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</si>
  <si>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1.01.02.01.0.01.1.000.110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</si>
  <si>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</si>
  <si>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1.01.02.01.0.01.2.100.110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</si>
  <si>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</si>
  <si>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1.01.02.01.0.01.3.000.110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</si>
  <si>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</si>
  <si>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1.01.02.01.0.01.4.000.110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</si>
  <si>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</si>
  <si>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1.01.02.02.0.01.0.000.110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</si>
  <si>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</si>
  <si>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1.01.02.02.0.01.1.000.110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</si>
  <si>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</si>
  <si>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1.01.02.02.0.01.2.100.110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</si>
  <si>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</si>
  <si>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1.01.02.03.0.01.0.000.110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</si>
  <si>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</si>
  <si>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1.01.02.03.0.01.1.000.110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</si>
  <si>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</si>
  <si>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1.01.02.03.0.01.2.100.110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</si>
  <si>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</si>
  <si>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1.01.02.03.0.01.3.000.110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</si>
  <si>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</si>
  <si>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1.01.02.04.0.01.0.000.110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</si>
  <si>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</si>
  <si>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1.01.02.04.0.01.1.000.110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</si>
  <si>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</si>
  <si>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1.03.00.00.0.00.0.000.000</t>
  </si>
  <si>
    <t>НАЛОГИ НА ТОВАРЫ (РАБОТЫ, УСЛУГИ), РЕАЛИЗУЕМЫЕ НА ТЕРРИТОРИИ РОССИЙСКОЙ ФЕДЕРАЦИИ</t>
  </si>
  <si>
    <t>1.03.02.00.0.01.0.000.110</t>
  </si>
  <si>
    <t>Акцизы по подакцизным товарам (продукции), производимым на территории Российской Федерации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</si>
  <si>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</si>
  <si>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</si>
  <si>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</si>
  <si>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</si>
  <si>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</si>
  <si>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</si>
  <si>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</si>
  <si>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</si>
  <si>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1.05.00.00.0.00.0.000.000</t>
  </si>
  <si>
    <t>НАЛОГИ НА СОВОКУПНЫЙ ДОХОД</t>
  </si>
  <si>
    <t>1.05.02.00.0.02.0.000.110</t>
  </si>
  <si>
    <t>Единый налог на вмененный доход для отдельных видов деятельности</t>
  </si>
  <si>
    <t>1.05.02.01.0.02.0.000.110</t>
  </si>
  <si>
    <t>1.05.02.01.0.02.1.000.110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</si>
  <si>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</si>
  <si>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1.05.02.01.0.02.2.100.110</t>
  </si>
  <si>
    <t>Единый налог на вмененный доход для отдельных видов деятельности (пени по соответствующему платежу)</t>
  </si>
  <si>
    <t>1.05.02.01.0.02.3.000.110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</si>
  <si>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</si>
  <si>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1.05.02.01.0.02.4.000.110</t>
  </si>
  <si>
    <t>Единый налог на вмененный доход для отдельных видов деятельности (прочие поступления)</t>
  </si>
  <si>
    <t>1.05.02.02.0.02.0.000.110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</si>
  <si>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</si>
  <si>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1.05.03.00.0.01.0.000.110</t>
  </si>
  <si>
    <t>Единый сельскохозяйственный налог</t>
  </si>
  <si>
    <t>1.05.03.01.0.01.1.000.110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</si>
  <si>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</si>
  <si>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1.05.03.01.0.01.2.100.110</t>
  </si>
  <si>
    <t>Единый сельскохозяйственный налог (пени по соответствующему платежу)</t>
  </si>
  <si>
    <t>1.05.04.01.0.02.1.000.110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</si>
  <si>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</si>
  <si>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1.06.00.00.0.00.0.000.000</t>
  </si>
  <si>
    <t>НАЛОГИ НА ИМУЩЕСТВО</t>
  </si>
  <si>
    <t>1.06.01.00.0.00.0.000.110</t>
  </si>
  <si>
    <t>Налог на имущество физических лиц</t>
  </si>
  <si>
    <t>1.06.01.02.0.04.0.000.110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</si>
  <si>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</si>
  <si>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1.06.06.00.0.00.0.000.110</t>
  </si>
  <si>
    <t>Земельный налог</t>
  </si>
  <si>
    <t>1.06.06.03.0.00.0.000.110</t>
  </si>
  <si>
    <t>Земельный налог с организаций, обладающих земельным участком, расположенным в границах городских округов</t>
  </si>
  <si>
    <t>1.06.06.04.0.00.0.000.110</t>
  </si>
  <si>
    <t>Земельный налог с физических лиц, обладающих земельным участком, расположенным в границах городских округов</t>
  </si>
  <si>
    <t>1.08.00.00.0.00.0.000.000</t>
  </si>
  <si>
    <t>ГОСУДАРСТВЕННАЯ ПОШЛИНА</t>
  </si>
  <si>
    <t>1.08.03.01.0.01.1.000.110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</si>
  <si>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</si>
  <si>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1.09.00.00.0.00.0.000.000</t>
  </si>
  <si>
    <t>ЗАДОЛЖЕННОСТЬ И ПЕРЕРАСЧЕТЫ ПО ОТМЕНЕННЫМ НАЛОГАМ, СБОРАМ И ИНЫМ ОБЯЗАТЕЛЬНЫМ ПЛАТЕЖАМ</t>
  </si>
  <si>
    <t>1.09.04.00.0.00.0.000.110</t>
  </si>
  <si>
    <t>Налоги на имущество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</si>
  <si>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</si>
  <si>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</si>
  <si>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1.11.05.00.0.00.0.000.120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</si>
  <si>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</si>
  <si>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1.11.05.01.0.00.0.000.120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</si>
  <si>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</si>
  <si>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1.11.05.03.0.00.0.000.120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</si>
  <si>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</si>
  <si>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1.11.05.03.4.04.0.000.120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</si>
  <si>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</si>
  <si>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1.11.05.07.0.00.0.000.120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</si>
  <si>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</si>
  <si>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1.11.05.07.4.04.0.000.120</t>
  </si>
  <si>
    <t>Доходы от сдачи в аренду имущества, составляющего казну городских округов (за исключением земельных участков)</t>
  </si>
  <si>
    <t>1.11.09.00.0.00.0.000.120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</si>
  <si>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</si>
  <si>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</si>
  <si>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</si>
  <si>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1.12.00.00.0.00.0.000.000</t>
  </si>
  <si>
    <t>ПЛАТЕЖИ ПРИ ПОЛЬЗОВАНИИ ПРИРОДНЫМИ РЕСУРСАМИ</t>
  </si>
  <si>
    <t>1.12.01.00.0.01.0.000.120</t>
  </si>
  <si>
    <t>Плата за негативное воздействие на окружающую среду</t>
  </si>
  <si>
    <t>1.12.01.01.0.01.0.000.120</t>
  </si>
  <si>
    <t>Плата за выбросы загрязняющих веществ в атмосферный воздух стационарными объектами</t>
  </si>
  <si>
    <t>1.12.01.01.0.01.6.000.120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</si>
  <si>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</si>
  <si>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1.12.01.01.0.01.7.000.120</t>
  </si>
  <si>
    <t>Плата за выбросы загрязняющих веществ в атмосферный воздух стационарными объектами (федеральные казенные учреждения)</t>
  </si>
  <si>
    <t>1.12.01.02.0.01.6.000.120</t>
  </si>
  <si>
    <t>Плата за выбросы загрязняющих веществ в атмосферный воздух передвижными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</si>
  <si>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1.12.01.02.0.01.7.000.120</t>
  </si>
  <si>
    <t>Плата за выбросы загрязняющих веществ в атмосферный воздух передвижными объектами (федеральные казенные учреждения)</t>
  </si>
  <si>
    <t>1.12.01.03.0.01.7.000.120</t>
  </si>
  <si>
    <t>Плата за сбросы загрязняющих веществ в водные объекты (федеральные казенные учреждения)</t>
  </si>
  <si>
    <t>1.12.01.04.0.01.0.000.120</t>
  </si>
  <si>
    <t>Плата за размещение отходов производства и потребления</t>
  </si>
  <si>
    <t>1.13.00.00.0.00.0.000.000</t>
  </si>
  <si>
    <t>ДОХОДЫ ОТ ОКАЗАНИЯ ПЛАТНЫХ УСЛУГ (РАБОТ) И КОМПЕНСАЦИИ ЗАТРАТ ГОСУДАРСТВА</t>
  </si>
  <si>
    <t>1.13.01.99.4.04.0.000.130</t>
  </si>
  <si>
    <t>Прочие доходы от оказания платных услуг (работ) получателями средств бюджетов городских округов</t>
  </si>
  <si>
    <t>1.13.02.00.0.00.0.000.130</t>
  </si>
  <si>
    <t>Доходы от компенсации затрат государства</t>
  </si>
  <si>
    <t>1.14.00.00.0.00.0.000.000</t>
  </si>
  <si>
    <t>ДОХОДЫ ОТ ПРОДАЖИ МАТЕРИАЛЬНЫХ И НЕМАТЕРИАЛЬНЫХ АКТИВОВ</t>
  </si>
  <si>
    <t>1.14.02.04.3.04.0.000.410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</si>
  <si>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</si>
  <si>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1.14.06.01.2.04.0.000.430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</si>
  <si>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</si>
  <si>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1.16.00.00.0.00.0.000.000</t>
  </si>
  <si>
    <t>ШТРАФЫ, САНКЦИИ, ВОЗМЕЩЕНИЕ УЩЕРБА</t>
  </si>
  <si>
    <t>1.16.03.03.0.01.0.000.140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</si>
  <si>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</si>
  <si>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1.16.06.00.0.01.6.000.140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</si>
  <si>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(федеральные государственные органы, Банк России, органы управления государственными внебюджетными фондами Российской Федерации)</t>
  </si>
  <si>
    <t>1.16.08.00.0.01.0.000.140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</si>
  <si>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</si>
  <si>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1.16.25.06.0.01.0.000.140</t>
  </si>
  <si>
    <t>Денежные взыскания (штрафы) за нарушение земельного законодательства</t>
  </si>
  <si>
    <t>1.16.28.00.0.01.0.000.140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</si>
  <si>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</si>
  <si>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1.16.30.00.0.01.0.000.140</t>
  </si>
  <si>
    <t>Денежные взыскания (штрафы) за правонарушения в области дорожного движения</t>
  </si>
  <si>
    <t>1.16.32.00.0.04.0.000.140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</si>
  <si>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</si>
  <si>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1.16.33.04.0.04.6.000.140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</si>
  <si>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</si>
  <si>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>1.16.43.00.0.01.0.000.140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</si>
  <si>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</si>
  <si>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1.16.51.02.0.02.0.000.140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</si>
  <si>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</si>
  <si>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1.16.90.04.0.04.0.000.140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</si>
  <si>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</si>
  <si>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1.17.00.00.0.00.0.000.000</t>
  </si>
  <si>
    <t>ПРОЧИЕ НЕНАЛОГОВЫЕ ДОХОДЫ</t>
  </si>
  <si>
    <t>1.17.01.00.0.00.0.000.180</t>
  </si>
  <si>
    <t>Невыясненные поступления</t>
  </si>
  <si>
    <t>1.17.05.00.0.00.0.000.180</t>
  </si>
  <si>
    <t>Прочие неналоговые доходы</t>
  </si>
  <si>
    <t>1.17.05.04.0.04.0.000.180</t>
  </si>
  <si>
    <t>Прочие неналоговые доходы бюджетов городских округов</t>
  </si>
  <si>
    <t>2.00.00.00.0.00.0.000.000</t>
  </si>
  <si>
    <t>БЕЗВОЗМЕЗДНЫЕ ПОСТУПЛЕНИЯ</t>
  </si>
  <si>
    <t>2.02.00.00.0.00.0.000.000</t>
  </si>
  <si>
    <t>БЕЗВОЗМЕЗДНЫЕ ПОСТУПЛЕНИЯ ОТ ДРУГИХ БЮДЖЕТОВ БЮДЖЕТНОЙ СИСТЕМЫ РОССИЙСКОЙ ФЕДЕРАЦИИ</t>
  </si>
  <si>
    <t>2.02.01.00.0.00.0.000.151</t>
  </si>
  <si>
    <t>Дотации бюджетам бюджетной системы Российской Федерации</t>
  </si>
  <si>
    <t>2.02.01.00.1.04.2.712.151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</si>
  <si>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</si>
  <si>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2.02.02.00.0.00.0.000.151</t>
  </si>
  <si>
    <t>Субсидии бюджетам бюджетной системы Российской Федерации (межбюджетные субсидии)</t>
  </si>
  <si>
    <t>2.02.02.00.8.04.0.000.151</t>
  </si>
  <si>
    <t>Субсидии бюджетам городских округов на обеспечение жильем молодых семей</t>
  </si>
  <si>
    <t>2.02.02.00.9.00.0.000.151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</si>
  <si>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</si>
  <si>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2.02.02.05.1.04.0.000.151</t>
  </si>
  <si>
    <t>Субсидии бюджетам городских округов на реализацию федеральных целевых программ</t>
  </si>
  <si>
    <t>2.02.02.20.7.04.0.000.151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</si>
  <si>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</si>
  <si>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2.02.02.99.9.00.0.000.151</t>
  </si>
  <si>
    <t>Прочие субсидии</t>
  </si>
  <si>
    <t>2.02.02.99.9.04.0.000.151</t>
  </si>
  <si>
    <t>Прочие субсидии бюджетам городских округов</t>
  </si>
  <si>
    <t>2.02.02.99.9.04.1.021.151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</si>
  <si>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</si>
  <si>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2.02.02.99.9.04.1.031.151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</si>
  <si>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</si>
  <si>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2.02.02.99.9.04.1.043.151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</si>
  <si>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</si>
  <si>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2.02.02.99.9.04.1.099.151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</si>
  <si>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</si>
  <si>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2.02.02.99.9.04.2.654.151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</si>
  <si>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</si>
  <si>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2.02.02.99.9.04.7.393.151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</si>
  <si>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</si>
  <si>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2.02.02.99.9.04.7.394.151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</si>
  <si>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</si>
  <si>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2.02.02.99.9.04.7.397.151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</si>
  <si>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</si>
  <si>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2.02.02.99.9.04.7.398.151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</si>
  <si>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</si>
  <si>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2.02.02.99.9.04.7.404.151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</si>
  <si>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</si>
  <si>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2.02.02.99.9.04.7.413.151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</si>
  <si>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</si>
  <si>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2.02.02.99.9.04.7.454.151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</si>
  <si>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</si>
  <si>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2.02.02.99.9.04.7.456.151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</si>
  <si>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</t>
  </si>
  <si>
    <t>2.02.02.99.9.04.7.457.151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</si>
  <si>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</si>
  <si>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2.02.02.99.9.04.7.481.151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</si>
  <si>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</si>
  <si>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2.02.02.99.9.04.7.488.151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</si>
  <si>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</si>
  <si>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2.02.02.99.9.04.7.492.151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</si>
  <si>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</si>
  <si>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2.02.02.99.9.04.7.511.151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</si>
  <si>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</si>
  <si>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2.02.02.99.9.04.7.555.151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</si>
  <si>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</si>
  <si>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2.02.02.99.9.04.7.563.151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</si>
  <si>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</si>
  <si>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2.02.02.99.9.04.7.571.151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</si>
  <si>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</si>
  <si>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2.02.02.99.9.04.7.741.151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</si>
  <si>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</si>
  <si>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2.02.02.99.9.04.7.746.151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</si>
  <si>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</si>
  <si>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2.02.03.00.0.00.0.000.151</t>
  </si>
  <si>
    <t>Субвенции бюджетам бюджетной системы Российской Федерации</t>
  </si>
  <si>
    <t>2.02.03.00.7.04.0.000.151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</si>
  <si>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</si>
  <si>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2.02.03.02.4.00.0.000.151</t>
  </si>
  <si>
    <t>Субвенции местным бюджетам на выполнение передаваемых полномочий субъектов Российской Федерации</t>
  </si>
  <si>
    <t>2.02.03.02.4.04.0.000.151</t>
  </si>
  <si>
    <t>Субвенции бюджетам городских округов на выполнение передаваемых полномочий субъектов Российской Федерации</t>
  </si>
  <si>
    <t>2.02.03.02.4.04.0.151.151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</si>
  <si>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</si>
  <si>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2.02.03.02.4.04.0.640.151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</si>
  <si>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</si>
  <si>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2.02.03.02.4.04.7.429.151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</si>
  <si>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</si>
  <si>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2.02.03.02.4.04.7.513.151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</si>
  <si>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</si>
  <si>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2.02.03.02.4.04.7.514.151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</si>
  <si>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</si>
  <si>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2.02.03.02.4.04.7.518.151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</si>
  <si>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</si>
  <si>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2.02.03.02.4.04.7.519.151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</si>
  <si>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</si>
  <si>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2.02.03.02.4.04.7.552.151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</si>
  <si>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</si>
  <si>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2.02.03.02.4.04.7.554.151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</si>
  <si>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</si>
  <si>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2.02.03.02.4.04.7.564.151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</si>
  <si>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</si>
  <si>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2.02.03.02.4.04.7.566.151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</si>
  <si>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</si>
  <si>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2.02.03.02.4.04.7.570.151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</si>
  <si>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</si>
  <si>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</si>
  <si>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</si>
  <si>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2.02.03.02.4.04.7.604.151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</si>
  <si>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</t>
  </si>
  <si>
    <t>2.02.03.02.9.04.0.000.151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</si>
  <si>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</si>
  <si>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2.02.03.11.9.04.0.000.151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</si>
  <si>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</si>
  <si>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2.02.03.11.9.04.9.000.151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</si>
  <si>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</si>
  <si>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2.02.03.12.1.00.0.000.151</t>
  </si>
  <si>
    <t>Субвенции бюджетам на проведение Всероссийской сельскохозяйственной переписи в 2016 году</t>
  </si>
  <si>
    <t>2.02.03.12.1.04.0.000.151</t>
  </si>
  <si>
    <t>Субвенции бюджетам городских округов на проведение Всероссийской сельскохозяйственной переписи в 2016 году</t>
  </si>
  <si>
    <t>2.02.03.99.9.00.0.000.151</t>
  </si>
  <si>
    <t>Прочие субвенции</t>
  </si>
  <si>
    <t>2.02.03.99.9.04.0.000.151</t>
  </si>
  <si>
    <t>Прочие субвенции бюджетам городских округов</t>
  </si>
  <si>
    <t>2.02.03.99.9.04.7.408.151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</si>
  <si>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</si>
  <si>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2.02.03.99.9.04.7.409.151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</si>
  <si>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</si>
  <si>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2.02.04.00.0.00.0.000.151</t>
  </si>
  <si>
    <t>Иные межбюджетные трансферты</t>
  </si>
  <si>
    <t>2.02.04.02.5.00.0.000.151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</si>
  <si>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</si>
  <si>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2.02.04.02.5.04.0.000.151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</si>
  <si>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</si>
  <si>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2.04.00.00.0.00.0.000.000</t>
  </si>
  <si>
    <t>БЕЗВОЗМЕЗДНЫЕ ПОСТУПЛЕНИЯ ОТ НЕГОСУДАРСТВЕННЫХ ОРГАНИЗАЦИЙ</t>
  </si>
  <si>
    <t>2.04.04.00.0.04.0.000.180</t>
  </si>
  <si>
    <t>Безвозмездные поступления от негосударственных организаций в бюджеты городских округов</t>
  </si>
  <si>
    <t>2.04.04.02.0.04.0.000.180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</si>
  <si>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</si>
  <si>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2.07.00.00.0.00.0.000.000</t>
  </si>
  <si>
    <t>ПРОЧИЕ БЕЗВОЗМЕЗДНЫЕ ПОСТУПЛЕНИЯ</t>
  </si>
  <si>
    <t>2.07.04.00.0.04.0.000.180</t>
  </si>
  <si>
    <t>Прочие безвозмездные поступления в бюджеты городских округов</t>
  </si>
  <si>
    <t>2.07.04.05.0.04.0.000.180</t>
  </si>
  <si>
    <t>2.19.00.00.0.00.0.000.000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</si>
  <si>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</si>
  <si>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2.19.04.00.0.04.0.000.151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</si>
  <si>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</si>
  <si>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КП за 9 месяцев 2016 года</t>
  </si>
  <si>
    <t>% исполнения факта за 9 месяцев к плану за 9 месяцев</t>
  </si>
  <si>
    <t>% исполнения факта за 9 месяцев к плану 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</si>
</sst>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165" fontId="3" fillId="0" borderId="4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" fontId="1" fillId="0" borderId="3" xfId="0" applyNumberFormat="1" applyFont="1" applyBorder="1" applyAlignment="1" applyProtection="1">
      <alignment horizontal="right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/>
    </xf>
    <xf numFmtId="0" fontId="3" fillId="0" borderId="0" xfId="0" applyFont="1"/>
    <xf numFmtId="49" fontId="2" fillId="0" borderId="0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" fontId="3" fillId="0" borderId="0" xfId="0" applyNumberFormat="1" applyFont="1"/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49" fontId="2" fillId="0" borderId="0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 vertical="center" wrapText="1"/>
    </xf>
    <xf numFmtId="4" fontId="3" fillId="0" borderId="0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wrapText="1"/>
    </xf>
    <xf numFmtId="4" fontId="3" fillId="0" borderId="0" xfId="0" applyNumberFormat="1" applyFont="1" applyBorder="1" applyAlignment="1" applyProtection="1">
      <alignment horizontal="right" wrapText="1"/>
    </xf>
    <xf numFmtId="4" fontId="1" fillId="0" borderId="0" xfId="0" applyNumberFormat="1" applyFont="1" applyBorder="1" applyAlignment="1" applyProtection="1">
      <alignment horizontal="right" wrapText="1"/>
    </xf>
    <xf numFmtId="4" fontId="3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183</xdr:row>
      <xdr:rowOff>190500</xdr:rowOff>
    </xdr:from>
    <xdr:to>
      <xdr:col>4</xdr:col>
      <xdr:colOff>542925</xdr:colOff>
      <xdr:row>186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70611800"/>
          <a:ext cx="72390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800826</xdr:colOff>
      <xdr:row>187</xdr:row>
      <xdr:rowOff>77520</xdr:rowOff>
    </xdr:from>
    <xdr:to>
      <xdr:col>6</xdr:col>
      <xdr:colOff>836207</xdr:colOff>
      <xdr:row>189</xdr:row>
      <xdr:rowOff>4183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800826" y="171162395"/>
          <a:ext cx="7274381" cy="244163"/>
          <a:chOff x="1" y="1"/>
          <a:chExt cx="1028" cy="18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91"/>
  <sheetViews>
    <sheetView showGridLines="0" tabSelected="1" view="pageBreakPreview" zoomScale="60" zoomScaleNormal="100" workbookViewId="0">
      <selection activeCell="H10" sqref="H10"/>
    </sheetView>
  </sheetViews>
  <sheetFormatPr defaultRowHeight="12.75" customHeight="1" outlineLevelRow="7" x14ac:dyDescent="0.25"/>
  <cols>
    <col min="1" max="1" width="30" style="1" customWidth="1"/>
    <col min="2" max="2" width="55" style="1" customWidth="1"/>
    <col min="3" max="3" width="23.5703125" style="1" customWidth="1"/>
    <col min="4" max="4" width="17.5703125" style="1" hidden="1" customWidth="1"/>
    <col min="5" max="5" width="18.28515625" style="1" hidden="1" customWidth="1"/>
    <col min="6" max="6" width="19" style="1" hidden="1" customWidth="1"/>
    <col min="7" max="7" width="19.7109375" style="1" customWidth="1"/>
    <col min="8" max="8" width="15.42578125" style="1" customWidth="1"/>
    <col min="9" max="10" width="17.140625" style="1" customWidth="1"/>
    <col min="11" max="11" width="17.140625" style="29" hidden="1" customWidth="1"/>
    <col min="12" max="12" width="24.85546875" style="1" hidden="1" customWidth="1"/>
    <col min="13" max="13" width="28.42578125" style="1" hidden="1" customWidth="1"/>
    <col min="14" max="14" width="22.42578125" style="1" customWidth="1"/>
    <col min="15" max="16384" width="9.140625" style="1"/>
  </cols>
  <sheetData>
    <row r="1" spans="1:13" ht="15.75" x14ac:dyDescent="0.25">
      <c r="A1" s="38"/>
      <c r="B1" s="38"/>
      <c r="C1" s="38"/>
      <c r="D1" s="38"/>
      <c r="E1" s="38"/>
      <c r="F1" s="38"/>
      <c r="G1" s="38"/>
      <c r="H1" s="21"/>
    </row>
    <row r="2" spans="1:13" ht="15.75" x14ac:dyDescent="0.25">
      <c r="A2" s="2"/>
      <c r="B2" s="3"/>
      <c r="C2" s="3"/>
      <c r="D2" s="3"/>
      <c r="E2" s="3"/>
      <c r="F2" s="3"/>
      <c r="G2" s="3"/>
      <c r="H2" s="3"/>
    </row>
    <row r="3" spans="1:13" ht="15.75" x14ac:dyDescent="0.25">
      <c r="A3" s="4"/>
    </row>
    <row r="4" spans="1:13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22"/>
      <c r="K4" s="30"/>
      <c r="L4" s="5"/>
    </row>
    <row r="5" spans="1:13" ht="15.75" x14ac:dyDescent="0.25">
      <c r="A5" s="6"/>
    </row>
    <row r="6" spans="1:13" ht="15.75" x14ac:dyDescent="0.25">
      <c r="A6" s="39"/>
      <c r="B6" s="40"/>
      <c r="C6" s="40"/>
      <c r="D6" s="40"/>
      <c r="E6" s="40"/>
      <c r="F6" s="40"/>
      <c r="G6" s="40"/>
      <c r="H6" s="40"/>
      <c r="I6" s="40"/>
    </row>
    <row r="7" spans="1:13" ht="15.75" x14ac:dyDescent="0.25">
      <c r="A7" s="39"/>
      <c r="B7" s="40"/>
      <c r="C7" s="40"/>
      <c r="D7" s="40"/>
      <c r="E7" s="40"/>
      <c r="F7" s="40"/>
      <c r="G7" s="40"/>
      <c r="H7" s="40"/>
      <c r="I7" s="40"/>
    </row>
    <row r="8" spans="1:13" ht="15.75" x14ac:dyDescent="0.25">
      <c r="A8" s="39"/>
      <c r="B8" s="40"/>
      <c r="C8" s="40"/>
      <c r="D8" s="40"/>
      <c r="E8" s="40"/>
      <c r="F8" s="40"/>
      <c r="G8" s="40"/>
      <c r="H8" s="40"/>
      <c r="I8" s="40"/>
    </row>
    <row r="9" spans="1:13" ht="15.75" x14ac:dyDescent="0.25">
      <c r="A9" s="2" t="s">
        <v>1</v>
      </c>
    </row>
    <row r="10" spans="1:13" ht="100.5" customHeight="1" x14ac:dyDescent="0.25">
      <c r="A10" s="7" t="s">
        <v>2</v>
      </c>
      <c r="B10" s="7" t="s">
        <v>3</v>
      </c>
      <c r="C10" s="7" t="s">
        <v>334</v>
      </c>
      <c r="D10" s="7" t="s">
        <v>4</v>
      </c>
      <c r="E10" s="7" t="s">
        <v>5</v>
      </c>
      <c r="F10" s="7" t="s">
        <v>6</v>
      </c>
      <c r="G10" s="7" t="s">
        <v>7</v>
      </c>
      <c r="H10" s="7" t="s">
        <v>335</v>
      </c>
      <c r="I10" s="23" t="s">
        <v>8</v>
      </c>
      <c r="J10" s="7" t="s">
        <v>336</v>
      </c>
      <c r="K10" s="42"/>
    </row>
    <row r="11" spans="1:13" ht="15.75" x14ac:dyDescent="0.25">
      <c r="A11" s="31" t="s">
        <v>10</v>
      </c>
      <c r="B11" s="32" t="s">
        <v>11</v>
      </c>
      <c r="C11" s="33">
        <f>D11+E11+F11</f>
        <v>126978625</v>
      </c>
      <c r="D11" s="34">
        <v>59257404.770000003</v>
      </c>
      <c r="E11" s="34">
        <v>37057791.600000001</v>
      </c>
      <c r="F11" s="34">
        <v>30663428.629999999</v>
      </c>
      <c r="G11" s="34">
        <v>99627202.760000005</v>
      </c>
      <c r="H11" s="34">
        <f>G11/C11*100</f>
        <v>78.459821690461681</v>
      </c>
      <c r="I11" s="35">
        <v>167232015.69</v>
      </c>
      <c r="J11" s="27">
        <f>G11/I11*100</f>
        <v>59.574240224838384</v>
      </c>
      <c r="K11" s="43">
        <f>K12+K39+K48+K61+K67+C69+K71+K80+C89+K92+K95+K107</f>
        <v>126978625.00000001</v>
      </c>
      <c r="L11" s="43">
        <f>L12+L39+L48+L61+L67+L69+L71+L80+L89+L92+L95+L107</f>
        <v>99627202.760000005</v>
      </c>
      <c r="M11" s="37">
        <f>M12+M39+M48+M61+M67+M69+M71+M80+M89+M92+M95+M107</f>
        <v>167232015.69</v>
      </c>
    </row>
    <row r="12" spans="1:13" ht="15.75" outlineLevel="1" x14ac:dyDescent="0.25">
      <c r="A12" s="31" t="s">
        <v>12</v>
      </c>
      <c r="B12" s="32" t="s">
        <v>13</v>
      </c>
      <c r="C12" s="33">
        <f t="shared" ref="C12:C56" si="0">D12+E12+F12</f>
        <v>73316751.75</v>
      </c>
      <c r="D12" s="34">
        <v>33814857.079999998</v>
      </c>
      <c r="E12" s="34">
        <v>23623604.359999999</v>
      </c>
      <c r="F12" s="34">
        <v>15878290.310000001</v>
      </c>
      <c r="G12" s="34">
        <v>72956504.159999996</v>
      </c>
      <c r="H12" s="34">
        <f t="shared" ref="H12:H51" si="1">G12/C12*100</f>
        <v>99.508642184219511</v>
      </c>
      <c r="I12" s="35">
        <v>102837539.69</v>
      </c>
      <c r="J12" s="27">
        <f t="shared" ref="J12:J51" si="2">G12/I12*100</f>
        <v>70.943455454034307</v>
      </c>
      <c r="K12" s="43">
        <f>K14+K20</f>
        <v>73316751.75</v>
      </c>
      <c r="L12" s="37">
        <f>L14+L20</f>
        <v>72956504.159999996</v>
      </c>
      <c r="M12" s="37">
        <f>M14+M20</f>
        <v>102837539.69</v>
      </c>
    </row>
    <row r="13" spans="1:13" ht="15.75" outlineLevel="2" x14ac:dyDescent="0.25">
      <c r="A13" s="31" t="s">
        <v>14</v>
      </c>
      <c r="B13" s="32" t="s">
        <v>15</v>
      </c>
      <c r="C13" s="33">
        <f t="shared" si="0"/>
        <v>27372575.18</v>
      </c>
      <c r="D13" s="34">
        <v>18564735.34</v>
      </c>
      <c r="E13" s="34">
        <v>8704223.0600000005</v>
      </c>
      <c r="F13" s="34">
        <v>103616.78</v>
      </c>
      <c r="G13" s="34">
        <v>19509022.77</v>
      </c>
      <c r="H13" s="34">
        <f t="shared" si="1"/>
        <v>71.272149740059646</v>
      </c>
      <c r="I13" s="35">
        <v>32498100</v>
      </c>
      <c r="J13" s="27">
        <f t="shared" si="2"/>
        <v>60.031271889741248</v>
      </c>
      <c r="K13" s="43"/>
    </row>
    <row r="14" spans="1:13" ht="47.25" outlineLevel="3" x14ac:dyDescent="0.25">
      <c r="A14" s="31" t="s">
        <v>16</v>
      </c>
      <c r="B14" s="32" t="s">
        <v>17</v>
      </c>
      <c r="C14" s="33">
        <f t="shared" si="0"/>
        <v>27372575.18</v>
      </c>
      <c r="D14" s="34">
        <v>18564735.34</v>
      </c>
      <c r="E14" s="34">
        <v>8704223.0600000005</v>
      </c>
      <c r="F14" s="34">
        <v>103616.78</v>
      </c>
      <c r="G14" s="34">
        <v>19509022.77</v>
      </c>
      <c r="H14" s="34">
        <f t="shared" si="1"/>
        <v>71.272149740059646</v>
      </c>
      <c r="I14" s="35">
        <v>32498100</v>
      </c>
      <c r="J14" s="27">
        <f t="shared" si="2"/>
        <v>60.031271889741248</v>
      </c>
      <c r="K14" s="46">
        <f>C15</f>
        <v>27372575.18</v>
      </c>
      <c r="L14" s="37">
        <f>G16+G17+G18</f>
        <v>19509022.77</v>
      </c>
      <c r="M14" s="37">
        <f>I15</f>
        <v>32498100</v>
      </c>
    </row>
    <row r="15" spans="1:13" ht="63" outlineLevel="4" x14ac:dyDescent="0.25">
      <c r="A15" s="31" t="s">
        <v>18</v>
      </c>
      <c r="B15" s="32" t="s">
        <v>19</v>
      </c>
      <c r="C15" s="33">
        <f t="shared" si="0"/>
        <v>27372575.18</v>
      </c>
      <c r="D15" s="34">
        <v>18564735.34</v>
      </c>
      <c r="E15" s="34">
        <v>8704223.0600000005</v>
      </c>
      <c r="F15" s="34">
        <v>103616.78</v>
      </c>
      <c r="G15" s="34">
        <v>19509022.77</v>
      </c>
      <c r="H15" s="34">
        <f t="shared" si="1"/>
        <v>71.272149740059646</v>
      </c>
      <c r="I15" s="35">
        <v>32498100</v>
      </c>
      <c r="J15" s="27">
        <f t="shared" si="2"/>
        <v>60.031271889741248</v>
      </c>
      <c r="K15" s="43"/>
    </row>
    <row r="16" spans="1:13" ht="94.5" outlineLevel="7" x14ac:dyDescent="0.25">
      <c r="A16" s="11" t="s">
        <v>20</v>
      </c>
      <c r="B16" s="12" t="s">
        <v>21</v>
      </c>
      <c r="C16" s="19">
        <f t="shared" si="0"/>
        <v>0</v>
      </c>
      <c r="D16" s="13">
        <v>0</v>
      </c>
      <c r="E16" s="13">
        <v>0</v>
      </c>
      <c r="F16" s="13">
        <v>0</v>
      </c>
      <c r="G16" s="13">
        <v>19507281.41</v>
      </c>
      <c r="H16" s="10">
        <v>0</v>
      </c>
      <c r="I16" s="25">
        <v>0</v>
      </c>
      <c r="J16" s="26">
        <v>0</v>
      </c>
      <c r="K16" s="44"/>
    </row>
    <row r="17" spans="1:13" ht="63" outlineLevel="7" x14ac:dyDescent="0.25">
      <c r="A17" s="11" t="s">
        <v>22</v>
      </c>
      <c r="B17" s="12" t="s">
        <v>23</v>
      </c>
      <c r="C17" s="19">
        <f t="shared" si="0"/>
        <v>0</v>
      </c>
      <c r="D17" s="13">
        <v>0</v>
      </c>
      <c r="E17" s="13">
        <v>0</v>
      </c>
      <c r="F17" s="13">
        <v>0</v>
      </c>
      <c r="G17" s="13">
        <v>1696.36</v>
      </c>
      <c r="H17" s="10">
        <v>0</v>
      </c>
      <c r="I17" s="25">
        <v>0</v>
      </c>
      <c r="J17" s="26">
        <v>0</v>
      </c>
      <c r="K17" s="44"/>
    </row>
    <row r="18" spans="1:13" ht="103.5" customHeight="1" outlineLevel="7" x14ac:dyDescent="0.25">
      <c r="A18" s="11" t="s">
        <v>24</v>
      </c>
      <c r="B18" s="12" t="s">
        <v>25</v>
      </c>
      <c r="C18" s="19">
        <f t="shared" si="0"/>
        <v>0</v>
      </c>
      <c r="D18" s="13">
        <v>0</v>
      </c>
      <c r="E18" s="13">
        <v>0</v>
      </c>
      <c r="F18" s="13">
        <v>0</v>
      </c>
      <c r="G18" s="13">
        <v>45</v>
      </c>
      <c r="H18" s="10">
        <v>0</v>
      </c>
      <c r="I18" s="25">
        <v>0</v>
      </c>
      <c r="J18" s="26">
        <v>0</v>
      </c>
      <c r="K18" s="44"/>
    </row>
    <row r="19" spans="1:13" ht="15.75" outlineLevel="2" x14ac:dyDescent="0.25">
      <c r="A19" s="31" t="s">
        <v>26</v>
      </c>
      <c r="B19" s="32" t="s">
        <v>27</v>
      </c>
      <c r="C19" s="33">
        <f t="shared" si="0"/>
        <v>45944176.57</v>
      </c>
      <c r="D19" s="34">
        <v>15250121.74</v>
      </c>
      <c r="E19" s="34">
        <v>14919381.300000001</v>
      </c>
      <c r="F19" s="34">
        <v>15774673.529999999</v>
      </c>
      <c r="G19" s="34">
        <v>53447481.390000001</v>
      </c>
      <c r="H19" s="34">
        <f t="shared" si="1"/>
        <v>116.33135117476326</v>
      </c>
      <c r="I19" s="35">
        <v>70339439.689999998</v>
      </c>
      <c r="J19" s="27">
        <f t="shared" si="2"/>
        <v>75.985082658539454</v>
      </c>
      <c r="K19" s="43"/>
    </row>
    <row r="20" spans="1:13" ht="107.25" customHeight="1" outlineLevel="3" collapsed="1" x14ac:dyDescent="0.25">
      <c r="A20" s="31" t="s">
        <v>28</v>
      </c>
      <c r="B20" s="36" t="s">
        <v>29</v>
      </c>
      <c r="C20" s="33">
        <f t="shared" si="0"/>
        <v>45492301.609999999</v>
      </c>
      <c r="D20" s="34">
        <v>15244193.029999999</v>
      </c>
      <c r="E20" s="34">
        <v>14708871.52</v>
      </c>
      <c r="F20" s="34">
        <v>15539237.060000001</v>
      </c>
      <c r="G20" s="34">
        <v>52998606.009999998</v>
      </c>
      <c r="H20" s="34">
        <f t="shared" si="1"/>
        <v>116.50016405929652</v>
      </c>
      <c r="I20" s="35">
        <v>69780302.700000003</v>
      </c>
      <c r="J20" s="27">
        <f t="shared" si="2"/>
        <v>75.950667966936166</v>
      </c>
      <c r="K20" s="46">
        <f>C20+C28+C35+C25</f>
        <v>45944176.57</v>
      </c>
      <c r="L20" s="37">
        <f>G20+G25+G28+G35</f>
        <v>53447481.390000001</v>
      </c>
      <c r="M20" s="37">
        <f>I20+I25+I28+I35</f>
        <v>70339439.689999998</v>
      </c>
    </row>
    <row r="21" spans="1:13" ht="141.75" hidden="1" outlineLevel="7" x14ac:dyDescent="0.25">
      <c r="A21" s="11" t="s">
        <v>30</v>
      </c>
      <c r="B21" s="15" t="s">
        <v>31</v>
      </c>
      <c r="C21" s="33">
        <f t="shared" si="0"/>
        <v>45492301.609999999</v>
      </c>
      <c r="D21" s="13">
        <v>15244193.029999999</v>
      </c>
      <c r="E21" s="13">
        <v>14708871.52</v>
      </c>
      <c r="F21" s="13">
        <v>15539237.060000001</v>
      </c>
      <c r="G21" s="13">
        <v>52188145.740000002</v>
      </c>
      <c r="H21" s="34">
        <f t="shared" si="1"/>
        <v>114.71863126953362</v>
      </c>
      <c r="I21" s="25">
        <v>69780302.700000003</v>
      </c>
      <c r="J21" s="27">
        <f t="shared" si="2"/>
        <v>74.789222345978729</v>
      </c>
      <c r="K21" s="43"/>
    </row>
    <row r="22" spans="1:13" ht="110.25" hidden="1" outlineLevel="7" x14ac:dyDescent="0.25">
      <c r="A22" s="11" t="s">
        <v>32</v>
      </c>
      <c r="B22" s="15" t="s">
        <v>33</v>
      </c>
      <c r="C22" s="19">
        <f t="shared" si="0"/>
        <v>0</v>
      </c>
      <c r="D22" s="13">
        <v>0</v>
      </c>
      <c r="E22" s="13">
        <v>0</v>
      </c>
      <c r="F22" s="13">
        <v>0</v>
      </c>
      <c r="G22" s="13">
        <v>660675.4</v>
      </c>
      <c r="H22" s="10">
        <v>0</v>
      </c>
      <c r="I22" s="25">
        <v>0</v>
      </c>
      <c r="J22" s="26">
        <v>0</v>
      </c>
      <c r="K22" s="44"/>
    </row>
    <row r="23" spans="1:13" ht="141.75" hidden="1" outlineLevel="7" x14ac:dyDescent="0.25">
      <c r="A23" s="11" t="s">
        <v>34</v>
      </c>
      <c r="B23" s="15" t="s">
        <v>35</v>
      </c>
      <c r="C23" s="19">
        <f t="shared" si="0"/>
        <v>0</v>
      </c>
      <c r="D23" s="13">
        <v>0</v>
      </c>
      <c r="E23" s="13">
        <v>0</v>
      </c>
      <c r="F23" s="13">
        <v>0</v>
      </c>
      <c r="G23" s="13">
        <v>149918.71</v>
      </c>
      <c r="H23" s="10">
        <v>0</v>
      </c>
      <c r="I23" s="25">
        <v>0</v>
      </c>
      <c r="J23" s="26">
        <v>0</v>
      </c>
      <c r="K23" s="44"/>
    </row>
    <row r="24" spans="1:13" ht="110.25" hidden="1" outlineLevel="7" x14ac:dyDescent="0.25">
      <c r="A24" s="11" t="s">
        <v>36</v>
      </c>
      <c r="B24" s="15" t="s">
        <v>37</v>
      </c>
      <c r="C24" s="19">
        <f t="shared" si="0"/>
        <v>0</v>
      </c>
      <c r="D24" s="13">
        <v>0</v>
      </c>
      <c r="E24" s="13">
        <v>0</v>
      </c>
      <c r="F24" s="13">
        <v>0</v>
      </c>
      <c r="G24" s="13">
        <v>-133.84</v>
      </c>
      <c r="H24" s="10">
        <v>0</v>
      </c>
      <c r="I24" s="25">
        <v>0</v>
      </c>
      <c r="J24" s="26">
        <v>0</v>
      </c>
      <c r="K24" s="44"/>
    </row>
    <row r="25" spans="1:13" ht="154.5" customHeight="1" outlineLevel="3" collapsed="1" x14ac:dyDescent="0.25">
      <c r="A25" s="31" t="s">
        <v>38</v>
      </c>
      <c r="B25" s="36" t="s">
        <v>39</v>
      </c>
      <c r="C25" s="33">
        <f t="shared" si="0"/>
        <v>166618.68</v>
      </c>
      <c r="D25" s="34">
        <v>2124.77</v>
      </c>
      <c r="E25" s="34">
        <v>12457.78</v>
      </c>
      <c r="F25" s="34">
        <v>152036.13</v>
      </c>
      <c r="G25" s="34">
        <v>182794.34</v>
      </c>
      <c r="H25" s="34">
        <f t="shared" si="1"/>
        <v>109.70819118240524</v>
      </c>
      <c r="I25" s="35">
        <v>176014.8</v>
      </c>
      <c r="J25" s="27">
        <f t="shared" si="2"/>
        <v>103.85168747173535</v>
      </c>
      <c r="K25" s="43"/>
    </row>
    <row r="26" spans="1:13" ht="189" hidden="1" outlineLevel="7" x14ac:dyDescent="0.25">
      <c r="A26" s="11" t="s">
        <v>40</v>
      </c>
      <c r="B26" s="15" t="s">
        <v>41</v>
      </c>
      <c r="C26" s="33">
        <f t="shared" si="0"/>
        <v>166618.68</v>
      </c>
      <c r="D26" s="13">
        <v>2124.77</v>
      </c>
      <c r="E26" s="13">
        <v>12457.78</v>
      </c>
      <c r="F26" s="13">
        <v>152036.13</v>
      </c>
      <c r="G26" s="13">
        <v>179792.53</v>
      </c>
      <c r="H26" s="34">
        <f t="shared" si="1"/>
        <v>107.90658646437483</v>
      </c>
      <c r="I26" s="25">
        <v>176014.8</v>
      </c>
      <c r="J26" s="27">
        <f t="shared" si="2"/>
        <v>102.14625701929612</v>
      </c>
      <c r="K26" s="43"/>
    </row>
    <row r="27" spans="1:13" ht="157.5" hidden="1" outlineLevel="7" x14ac:dyDescent="0.25">
      <c r="A27" s="11" t="s">
        <v>42</v>
      </c>
      <c r="B27" s="15" t="s">
        <v>43</v>
      </c>
      <c r="C27" s="19">
        <f t="shared" si="0"/>
        <v>0</v>
      </c>
      <c r="D27" s="13">
        <v>0</v>
      </c>
      <c r="E27" s="13">
        <v>0</v>
      </c>
      <c r="F27" s="13">
        <v>0</v>
      </c>
      <c r="G27" s="13">
        <v>3001.81</v>
      </c>
      <c r="H27" s="10">
        <v>0</v>
      </c>
      <c r="I27" s="25">
        <v>0</v>
      </c>
      <c r="J27" s="26">
        <v>0</v>
      </c>
      <c r="K27" s="44"/>
    </row>
    <row r="28" spans="1:13" ht="70.5" customHeight="1" outlineLevel="3" collapsed="1" x14ac:dyDescent="0.25">
      <c r="A28" s="31" t="s">
        <v>44</v>
      </c>
      <c r="B28" s="32" t="s">
        <v>45</v>
      </c>
      <c r="C28" s="33">
        <f t="shared" si="0"/>
        <v>280424.32999999996</v>
      </c>
      <c r="D28" s="34">
        <v>3652.65</v>
      </c>
      <c r="E28" s="34">
        <v>197231.08</v>
      </c>
      <c r="F28" s="34">
        <v>79540.600000000006</v>
      </c>
      <c r="G28" s="34">
        <v>221422.74</v>
      </c>
      <c r="H28" s="34">
        <f t="shared" si="1"/>
        <v>78.959889108052792</v>
      </c>
      <c r="I28" s="35">
        <v>375948.53</v>
      </c>
      <c r="J28" s="27">
        <f t="shared" si="2"/>
        <v>58.8970889179963</v>
      </c>
      <c r="K28" s="43"/>
    </row>
    <row r="29" spans="1:13" ht="110.25" hidden="1" outlineLevel="4" x14ac:dyDescent="0.25">
      <c r="A29" s="8" t="s">
        <v>46</v>
      </c>
      <c r="B29" s="9" t="s">
        <v>47</v>
      </c>
      <c r="C29" s="19">
        <f t="shared" si="0"/>
        <v>280424.32999999996</v>
      </c>
      <c r="D29" s="10">
        <v>3652.65</v>
      </c>
      <c r="E29" s="10">
        <v>197231.08</v>
      </c>
      <c r="F29" s="10">
        <v>79540.600000000006</v>
      </c>
      <c r="G29" s="10">
        <v>206543.9</v>
      </c>
      <c r="H29" s="10">
        <f t="shared" si="1"/>
        <v>73.654058476309828</v>
      </c>
      <c r="I29" s="24">
        <v>375948.53</v>
      </c>
      <c r="J29" s="26">
        <f t="shared" si="2"/>
        <v>54.939408860037297</v>
      </c>
      <c r="K29" s="44"/>
    </row>
    <row r="30" spans="1:13" ht="94.5" hidden="1" outlineLevel="7" x14ac:dyDescent="0.25">
      <c r="A30" s="11" t="s">
        <v>46</v>
      </c>
      <c r="B30" s="12" t="s">
        <v>47</v>
      </c>
      <c r="C30" s="19">
        <f t="shared" si="0"/>
        <v>280424.32999999996</v>
      </c>
      <c r="D30" s="13">
        <v>3652.65</v>
      </c>
      <c r="E30" s="13">
        <v>197231.08</v>
      </c>
      <c r="F30" s="13">
        <v>79540.600000000006</v>
      </c>
      <c r="G30" s="13">
        <v>206543.9</v>
      </c>
      <c r="H30" s="10">
        <f t="shared" si="1"/>
        <v>73.654058476309828</v>
      </c>
      <c r="I30" s="25">
        <v>375948.53</v>
      </c>
      <c r="J30" s="26">
        <f t="shared" si="2"/>
        <v>54.939408860037297</v>
      </c>
      <c r="K30" s="44"/>
    </row>
    <row r="31" spans="1:13" ht="78.75" hidden="1" outlineLevel="4" x14ac:dyDescent="0.25">
      <c r="A31" s="8" t="s">
        <v>48</v>
      </c>
      <c r="B31" s="9" t="s">
        <v>49</v>
      </c>
      <c r="C31" s="19">
        <f t="shared" si="0"/>
        <v>0</v>
      </c>
      <c r="D31" s="10">
        <v>0</v>
      </c>
      <c r="E31" s="10">
        <v>0</v>
      </c>
      <c r="F31" s="10">
        <v>0</v>
      </c>
      <c r="G31" s="10">
        <v>9935.8799999999992</v>
      </c>
      <c r="H31" s="10">
        <v>0</v>
      </c>
      <c r="I31" s="24">
        <v>0</v>
      </c>
      <c r="J31" s="26">
        <v>0</v>
      </c>
      <c r="K31" s="44"/>
    </row>
    <row r="32" spans="1:13" ht="63" hidden="1" outlineLevel="7" x14ac:dyDescent="0.25">
      <c r="A32" s="11" t="s">
        <v>48</v>
      </c>
      <c r="B32" s="12" t="s">
        <v>49</v>
      </c>
      <c r="C32" s="19">
        <f t="shared" si="0"/>
        <v>0</v>
      </c>
      <c r="D32" s="13">
        <v>0</v>
      </c>
      <c r="E32" s="13">
        <v>0</v>
      </c>
      <c r="F32" s="13">
        <v>0</v>
      </c>
      <c r="G32" s="13">
        <v>9935.8799999999992</v>
      </c>
      <c r="H32" s="10">
        <v>0</v>
      </c>
      <c r="I32" s="25">
        <v>0</v>
      </c>
      <c r="J32" s="26">
        <v>0</v>
      </c>
      <c r="K32" s="44"/>
    </row>
    <row r="33" spans="1:13" ht="110.25" hidden="1" outlineLevel="4" x14ac:dyDescent="0.25">
      <c r="A33" s="8" t="s">
        <v>50</v>
      </c>
      <c r="B33" s="9" t="s">
        <v>51</v>
      </c>
      <c r="C33" s="19">
        <f t="shared" si="0"/>
        <v>0</v>
      </c>
      <c r="D33" s="10">
        <v>0</v>
      </c>
      <c r="E33" s="10">
        <v>0</v>
      </c>
      <c r="F33" s="10">
        <v>0</v>
      </c>
      <c r="G33" s="10">
        <v>4942.96</v>
      </c>
      <c r="H33" s="10">
        <v>0</v>
      </c>
      <c r="I33" s="24">
        <v>0</v>
      </c>
      <c r="J33" s="26">
        <v>0</v>
      </c>
      <c r="K33" s="44"/>
    </row>
    <row r="34" spans="1:13" ht="94.5" hidden="1" outlineLevel="7" x14ac:dyDescent="0.25">
      <c r="A34" s="11" t="s">
        <v>50</v>
      </c>
      <c r="B34" s="12" t="s">
        <v>51</v>
      </c>
      <c r="C34" s="19">
        <f t="shared" si="0"/>
        <v>0</v>
      </c>
      <c r="D34" s="13">
        <v>0</v>
      </c>
      <c r="E34" s="13">
        <v>0</v>
      </c>
      <c r="F34" s="13">
        <v>0</v>
      </c>
      <c r="G34" s="13">
        <v>4942.96</v>
      </c>
      <c r="H34" s="10">
        <v>0</v>
      </c>
      <c r="I34" s="25">
        <v>0</v>
      </c>
      <c r="J34" s="26">
        <v>0</v>
      </c>
      <c r="K34" s="44"/>
    </row>
    <row r="35" spans="1:13" ht="125.25" customHeight="1" outlineLevel="3" collapsed="1" x14ac:dyDescent="0.25">
      <c r="A35" s="31" t="s">
        <v>52</v>
      </c>
      <c r="B35" s="36" t="s">
        <v>53</v>
      </c>
      <c r="C35" s="33">
        <f t="shared" si="0"/>
        <v>4831.95</v>
      </c>
      <c r="D35" s="34">
        <v>151.29</v>
      </c>
      <c r="E35" s="34">
        <v>820.92</v>
      </c>
      <c r="F35" s="34">
        <v>3859.74</v>
      </c>
      <c r="G35" s="34">
        <v>44658.3</v>
      </c>
      <c r="H35" s="34">
        <f t="shared" si="1"/>
        <v>924.22934839971447</v>
      </c>
      <c r="I35" s="35">
        <v>7173.66</v>
      </c>
      <c r="J35" s="27">
        <f t="shared" si="2"/>
        <v>622.53159475079678</v>
      </c>
      <c r="K35" s="43"/>
    </row>
    <row r="36" spans="1:13" ht="173.25" hidden="1" outlineLevel="4" x14ac:dyDescent="0.25">
      <c r="A36" s="8" t="s">
        <v>54</v>
      </c>
      <c r="B36" s="14" t="s">
        <v>55</v>
      </c>
      <c r="C36" s="19">
        <f t="shared" si="0"/>
        <v>4831.95</v>
      </c>
      <c r="D36" s="10">
        <v>151.29</v>
      </c>
      <c r="E36" s="10">
        <v>820.92</v>
      </c>
      <c r="F36" s="10">
        <v>3859.74</v>
      </c>
      <c r="G36" s="10">
        <v>44658.3</v>
      </c>
      <c r="H36" s="10">
        <f t="shared" si="1"/>
        <v>924.22934839971447</v>
      </c>
      <c r="I36" s="24">
        <v>7173.66</v>
      </c>
      <c r="J36" s="26">
        <f t="shared" si="2"/>
        <v>622.53159475079678</v>
      </c>
      <c r="K36" s="44"/>
    </row>
    <row r="37" spans="1:13" ht="157.5" hidden="1" outlineLevel="7" x14ac:dyDescent="0.25">
      <c r="A37" s="11" t="s">
        <v>54</v>
      </c>
      <c r="B37" s="15" t="s">
        <v>55</v>
      </c>
      <c r="C37" s="19">
        <f t="shared" si="0"/>
        <v>4831.95</v>
      </c>
      <c r="D37" s="13">
        <v>151.29</v>
      </c>
      <c r="E37" s="13">
        <v>820.92</v>
      </c>
      <c r="F37" s="13">
        <v>3859.74</v>
      </c>
      <c r="G37" s="13">
        <v>44658.3</v>
      </c>
      <c r="H37" s="10">
        <f t="shared" si="1"/>
        <v>924.22934839971447</v>
      </c>
      <c r="I37" s="25">
        <v>7173.66</v>
      </c>
      <c r="J37" s="26">
        <f t="shared" si="2"/>
        <v>622.53159475079678</v>
      </c>
      <c r="K37" s="44"/>
    </row>
    <row r="38" spans="1:13" ht="58.5" customHeight="1" outlineLevel="1" x14ac:dyDescent="0.25">
      <c r="A38" s="31" t="s">
        <v>56</v>
      </c>
      <c r="B38" s="32" t="s">
        <v>57</v>
      </c>
      <c r="C38" s="33">
        <f t="shared" si="0"/>
        <v>434208.9</v>
      </c>
      <c r="D38" s="34">
        <v>161459.89000000001</v>
      </c>
      <c r="E38" s="34">
        <v>120221.29</v>
      </c>
      <c r="F38" s="34">
        <v>152527.72</v>
      </c>
      <c r="G38" s="34">
        <v>443855.68</v>
      </c>
      <c r="H38" s="34">
        <f t="shared" si="1"/>
        <v>102.22169098790927</v>
      </c>
      <c r="I38" s="35">
        <v>575500</v>
      </c>
      <c r="J38" s="27">
        <f t="shared" si="2"/>
        <v>77.125226759339711</v>
      </c>
      <c r="K38" s="43"/>
    </row>
    <row r="39" spans="1:13" ht="47.25" outlineLevel="2" x14ac:dyDescent="0.25">
      <c r="A39" s="31" t="s">
        <v>58</v>
      </c>
      <c r="B39" s="32" t="s">
        <v>59</v>
      </c>
      <c r="C39" s="33">
        <f t="shared" si="0"/>
        <v>434208.9</v>
      </c>
      <c r="D39" s="34">
        <v>161459.89000000001</v>
      </c>
      <c r="E39" s="34">
        <v>120221.29</v>
      </c>
      <c r="F39" s="34">
        <v>152527.72</v>
      </c>
      <c r="G39" s="34">
        <v>443855.68</v>
      </c>
      <c r="H39" s="34">
        <f t="shared" si="1"/>
        <v>102.22169098790927</v>
      </c>
      <c r="I39" s="35">
        <v>575500</v>
      </c>
      <c r="J39" s="27">
        <f t="shared" si="2"/>
        <v>77.125226759339711</v>
      </c>
      <c r="K39" s="46">
        <f>C40+C42+C44+C46</f>
        <v>434208.9</v>
      </c>
      <c r="L39" s="37">
        <f>G40+G42+G44+G46</f>
        <v>443855.68</v>
      </c>
      <c r="M39" s="37">
        <f>I40+I42+I44+I46</f>
        <v>575500</v>
      </c>
    </row>
    <row r="40" spans="1:13" ht="94.5" outlineLevel="3" x14ac:dyDescent="0.25">
      <c r="A40" s="31" t="s">
        <v>60</v>
      </c>
      <c r="B40" s="32" t="s">
        <v>61</v>
      </c>
      <c r="C40" s="33">
        <f t="shared" si="0"/>
        <v>136061.64000000001</v>
      </c>
      <c r="D40" s="34">
        <v>49421.98</v>
      </c>
      <c r="E40" s="34">
        <v>33571.06</v>
      </c>
      <c r="F40" s="34">
        <v>53068.6</v>
      </c>
      <c r="G40" s="34">
        <v>149183.54999999999</v>
      </c>
      <c r="H40" s="34">
        <f t="shared" si="1"/>
        <v>109.64409219233279</v>
      </c>
      <c r="I40" s="35">
        <v>183600</v>
      </c>
      <c r="J40" s="27">
        <f t="shared" si="2"/>
        <v>81.254656862745094</v>
      </c>
      <c r="K40" s="43"/>
    </row>
    <row r="41" spans="1:13" ht="94.5" outlineLevel="7" x14ac:dyDescent="0.25">
      <c r="A41" s="11" t="s">
        <v>60</v>
      </c>
      <c r="B41" s="12" t="s">
        <v>61</v>
      </c>
      <c r="C41" s="33">
        <f t="shared" si="0"/>
        <v>136061.64000000001</v>
      </c>
      <c r="D41" s="13">
        <v>49421.98</v>
      </c>
      <c r="E41" s="13">
        <v>33571.06</v>
      </c>
      <c r="F41" s="13">
        <v>53068.6</v>
      </c>
      <c r="G41" s="13">
        <v>149183.54999999999</v>
      </c>
      <c r="H41" s="34">
        <f t="shared" si="1"/>
        <v>109.64409219233279</v>
      </c>
      <c r="I41" s="25">
        <v>183600</v>
      </c>
      <c r="J41" s="27">
        <f t="shared" si="2"/>
        <v>81.254656862745094</v>
      </c>
      <c r="K41" s="43"/>
    </row>
    <row r="42" spans="1:13" ht="117.75" customHeight="1" outlineLevel="3" x14ac:dyDescent="0.25">
      <c r="A42" s="31" t="s">
        <v>62</v>
      </c>
      <c r="B42" s="36" t="s">
        <v>63</v>
      </c>
      <c r="C42" s="33">
        <f t="shared" si="0"/>
        <v>2897.26</v>
      </c>
      <c r="D42" s="34">
        <v>868.47</v>
      </c>
      <c r="E42" s="34">
        <v>950.68</v>
      </c>
      <c r="F42" s="34">
        <v>1078.1099999999999</v>
      </c>
      <c r="G42" s="34">
        <v>2377.65</v>
      </c>
      <c r="H42" s="34">
        <f t="shared" si="1"/>
        <v>82.06546875323582</v>
      </c>
      <c r="I42" s="35">
        <v>3900</v>
      </c>
      <c r="J42" s="27">
        <f t="shared" si="2"/>
        <v>60.965384615384622</v>
      </c>
      <c r="K42" s="43"/>
    </row>
    <row r="43" spans="1:13" ht="123.75" customHeight="1" outlineLevel="7" x14ac:dyDescent="0.25">
      <c r="A43" s="11" t="s">
        <v>62</v>
      </c>
      <c r="B43" s="15" t="s">
        <v>63</v>
      </c>
      <c r="C43" s="33">
        <f t="shared" si="0"/>
        <v>2897.26</v>
      </c>
      <c r="D43" s="13">
        <v>868.47</v>
      </c>
      <c r="E43" s="13">
        <v>950.68</v>
      </c>
      <c r="F43" s="13">
        <v>1078.1099999999999</v>
      </c>
      <c r="G43" s="13">
        <v>2377.65</v>
      </c>
      <c r="H43" s="34">
        <f t="shared" si="1"/>
        <v>82.06546875323582</v>
      </c>
      <c r="I43" s="25">
        <v>3900</v>
      </c>
      <c r="J43" s="27">
        <f t="shared" si="2"/>
        <v>60.965384615384622</v>
      </c>
      <c r="K43" s="43"/>
    </row>
    <row r="44" spans="1:13" ht="94.5" outlineLevel="3" x14ac:dyDescent="0.25">
      <c r="A44" s="31" t="s">
        <v>64</v>
      </c>
      <c r="B44" s="32" t="s">
        <v>65</v>
      </c>
      <c r="C44" s="33">
        <f t="shared" si="0"/>
        <v>320970.51</v>
      </c>
      <c r="D44" s="34">
        <v>116258.87</v>
      </c>
      <c r="E44" s="34">
        <v>91834.03</v>
      </c>
      <c r="F44" s="34">
        <v>112877.61</v>
      </c>
      <c r="G44" s="34">
        <v>312894.27</v>
      </c>
      <c r="H44" s="34">
        <f t="shared" si="1"/>
        <v>97.483806222571673</v>
      </c>
      <c r="I44" s="35">
        <v>425300</v>
      </c>
      <c r="J44" s="27">
        <f t="shared" si="2"/>
        <v>73.570249235833529</v>
      </c>
      <c r="K44" s="43"/>
    </row>
    <row r="45" spans="1:13" ht="94.5" outlineLevel="7" x14ac:dyDescent="0.25">
      <c r="A45" s="11" t="s">
        <v>64</v>
      </c>
      <c r="B45" s="12" t="s">
        <v>65</v>
      </c>
      <c r="C45" s="33">
        <f t="shared" si="0"/>
        <v>320970.51</v>
      </c>
      <c r="D45" s="13">
        <v>116258.87</v>
      </c>
      <c r="E45" s="13">
        <v>91834.03</v>
      </c>
      <c r="F45" s="13">
        <v>112877.61</v>
      </c>
      <c r="G45" s="13">
        <v>312894.27</v>
      </c>
      <c r="H45" s="34">
        <f t="shared" si="1"/>
        <v>97.483806222571673</v>
      </c>
      <c r="I45" s="25">
        <v>425300</v>
      </c>
      <c r="J45" s="27">
        <f t="shared" si="2"/>
        <v>73.570249235833529</v>
      </c>
      <c r="K45" s="43"/>
    </row>
    <row r="46" spans="1:13" ht="94.5" outlineLevel="3" x14ac:dyDescent="0.25">
      <c r="A46" s="31" t="s">
        <v>66</v>
      </c>
      <c r="B46" s="32" t="s">
        <v>67</v>
      </c>
      <c r="C46" s="33">
        <f t="shared" si="0"/>
        <v>-25720.510000000002</v>
      </c>
      <c r="D46" s="34">
        <v>-5089.43</v>
      </c>
      <c r="E46" s="34">
        <v>-6134.48</v>
      </c>
      <c r="F46" s="34">
        <v>-14496.6</v>
      </c>
      <c r="G46" s="34">
        <v>-20599.79</v>
      </c>
      <c r="H46" s="34">
        <f t="shared" si="1"/>
        <v>80.090907995214707</v>
      </c>
      <c r="I46" s="35">
        <v>-37300</v>
      </c>
      <c r="J46" s="27">
        <f t="shared" si="2"/>
        <v>55.227319034852549</v>
      </c>
      <c r="K46" s="43"/>
    </row>
    <row r="47" spans="1:13" ht="94.5" outlineLevel="7" x14ac:dyDescent="0.25">
      <c r="A47" s="11" t="s">
        <v>66</v>
      </c>
      <c r="B47" s="12" t="s">
        <v>67</v>
      </c>
      <c r="C47" s="33">
        <f t="shared" si="0"/>
        <v>-25720.510000000002</v>
      </c>
      <c r="D47" s="13">
        <v>-5089.43</v>
      </c>
      <c r="E47" s="13">
        <v>-6134.48</v>
      </c>
      <c r="F47" s="13">
        <v>-14496.6</v>
      </c>
      <c r="G47" s="13">
        <v>-20599.79</v>
      </c>
      <c r="H47" s="34">
        <f t="shared" si="1"/>
        <v>80.090907995214707</v>
      </c>
      <c r="I47" s="25">
        <v>-37300</v>
      </c>
      <c r="J47" s="27">
        <f t="shared" si="2"/>
        <v>55.227319034852549</v>
      </c>
      <c r="K47" s="43"/>
    </row>
    <row r="48" spans="1:13" ht="15.75" outlineLevel="1" x14ac:dyDescent="0.25">
      <c r="A48" s="31" t="s">
        <v>68</v>
      </c>
      <c r="B48" s="32" t="s">
        <v>69</v>
      </c>
      <c r="C48" s="33">
        <f t="shared" si="0"/>
        <v>6169509.5700000003</v>
      </c>
      <c r="D48" s="34">
        <v>1941601.15</v>
      </c>
      <c r="E48" s="34">
        <v>2184166.12</v>
      </c>
      <c r="F48" s="34">
        <v>2043742.3</v>
      </c>
      <c r="G48" s="34">
        <v>4943676.67</v>
      </c>
      <c r="H48" s="34">
        <f t="shared" si="1"/>
        <v>80.130788580655363</v>
      </c>
      <c r="I48" s="35">
        <v>8363102.7999999998</v>
      </c>
      <c r="J48" s="27">
        <f t="shared" si="2"/>
        <v>59.112948725202806</v>
      </c>
      <c r="K48" s="43">
        <f>C49+C57+C60</f>
        <v>6169509.5699999994</v>
      </c>
      <c r="L48" s="37">
        <f>G49+G57+G60</f>
        <v>4943676.67</v>
      </c>
      <c r="M48" s="37">
        <f>I49+I57+I60</f>
        <v>8363102.7999999998</v>
      </c>
    </row>
    <row r="49" spans="1:13" ht="31.5" outlineLevel="2" x14ac:dyDescent="0.25">
      <c r="A49" s="31" t="s">
        <v>70</v>
      </c>
      <c r="B49" s="32" t="s">
        <v>71</v>
      </c>
      <c r="C49" s="33">
        <f t="shared" si="0"/>
        <v>6147945.8099999996</v>
      </c>
      <c r="D49" s="34">
        <v>1941601.15</v>
      </c>
      <c r="E49" s="34">
        <v>2162602.36</v>
      </c>
      <c r="F49" s="34">
        <v>2043742.3</v>
      </c>
      <c r="G49" s="34">
        <v>4880604.7699999996</v>
      </c>
      <c r="H49" s="34">
        <f t="shared" si="1"/>
        <v>79.385943221252958</v>
      </c>
      <c r="I49" s="35">
        <v>8341539.04</v>
      </c>
      <c r="J49" s="27">
        <f t="shared" si="2"/>
        <v>58.509643683211721</v>
      </c>
      <c r="K49" s="43"/>
    </row>
    <row r="50" spans="1:13" ht="31.5" outlineLevel="3" x14ac:dyDescent="0.25">
      <c r="A50" s="31" t="s">
        <v>72</v>
      </c>
      <c r="B50" s="32" t="s">
        <v>71</v>
      </c>
      <c r="C50" s="33">
        <f t="shared" si="0"/>
        <v>6147945.8099999996</v>
      </c>
      <c r="D50" s="34">
        <v>1941601.15</v>
      </c>
      <c r="E50" s="34">
        <v>2162602.36</v>
      </c>
      <c r="F50" s="34">
        <v>2043742.3</v>
      </c>
      <c r="G50" s="34">
        <v>4885570.93</v>
      </c>
      <c r="H50" s="34">
        <f t="shared" si="1"/>
        <v>79.46672077124245</v>
      </c>
      <c r="I50" s="35">
        <v>8341539.04</v>
      </c>
      <c r="J50" s="27">
        <f t="shared" si="2"/>
        <v>58.569178979710202</v>
      </c>
      <c r="K50" s="43"/>
    </row>
    <row r="51" spans="1:13" ht="31.5" outlineLevel="7" x14ac:dyDescent="0.25">
      <c r="A51" s="11" t="s">
        <v>72</v>
      </c>
      <c r="B51" s="12" t="s">
        <v>71</v>
      </c>
      <c r="C51" s="33">
        <f t="shared" si="0"/>
        <v>6147945.8099999996</v>
      </c>
      <c r="D51" s="13">
        <v>1941601.15</v>
      </c>
      <c r="E51" s="13">
        <v>2162602.36</v>
      </c>
      <c r="F51" s="13">
        <v>2043742.3</v>
      </c>
      <c r="G51" s="13">
        <v>0</v>
      </c>
      <c r="H51" s="34">
        <f t="shared" si="1"/>
        <v>0</v>
      </c>
      <c r="I51" s="25">
        <v>8341539.04</v>
      </c>
      <c r="J51" s="27">
        <f t="shared" si="2"/>
        <v>0</v>
      </c>
      <c r="K51" s="43"/>
    </row>
    <row r="52" spans="1:13" ht="63" outlineLevel="7" x14ac:dyDescent="0.25">
      <c r="A52" s="11" t="s">
        <v>73</v>
      </c>
      <c r="B52" s="12" t="s">
        <v>74</v>
      </c>
      <c r="C52" s="33">
        <f t="shared" si="0"/>
        <v>0</v>
      </c>
      <c r="D52" s="13">
        <v>0</v>
      </c>
      <c r="E52" s="13">
        <v>0</v>
      </c>
      <c r="F52" s="13">
        <v>0</v>
      </c>
      <c r="G52" s="13">
        <v>4847798.1900000004</v>
      </c>
      <c r="H52" s="34">
        <v>0</v>
      </c>
      <c r="I52" s="25">
        <v>0</v>
      </c>
      <c r="J52" s="27">
        <v>0</v>
      </c>
      <c r="K52" s="44"/>
      <c r="L52" s="37"/>
    </row>
    <row r="53" spans="1:13" ht="47.25" outlineLevel="7" x14ac:dyDescent="0.25">
      <c r="A53" s="11" t="s">
        <v>75</v>
      </c>
      <c r="B53" s="12" t="s">
        <v>76</v>
      </c>
      <c r="C53" s="33">
        <f t="shared" si="0"/>
        <v>0</v>
      </c>
      <c r="D53" s="13">
        <v>0</v>
      </c>
      <c r="E53" s="13">
        <v>0</v>
      </c>
      <c r="F53" s="13">
        <v>0</v>
      </c>
      <c r="G53" s="13">
        <v>15004</v>
      </c>
      <c r="H53" s="34">
        <v>0</v>
      </c>
      <c r="I53" s="25">
        <v>0</v>
      </c>
      <c r="J53" s="27">
        <v>0</v>
      </c>
      <c r="K53" s="44"/>
    </row>
    <row r="54" spans="1:13" ht="63" outlineLevel="7" x14ac:dyDescent="0.25">
      <c r="A54" s="11" t="s">
        <v>77</v>
      </c>
      <c r="B54" s="12" t="s">
        <v>78</v>
      </c>
      <c r="C54" s="33">
        <f t="shared" si="0"/>
        <v>0</v>
      </c>
      <c r="D54" s="13">
        <v>0</v>
      </c>
      <c r="E54" s="13">
        <v>0</v>
      </c>
      <c r="F54" s="13">
        <v>0</v>
      </c>
      <c r="G54" s="13">
        <v>23074.46</v>
      </c>
      <c r="H54" s="34">
        <v>0</v>
      </c>
      <c r="I54" s="25">
        <v>0</v>
      </c>
      <c r="J54" s="27">
        <v>0</v>
      </c>
      <c r="K54" s="44"/>
    </row>
    <row r="55" spans="1:13" ht="31.5" outlineLevel="7" x14ac:dyDescent="0.25">
      <c r="A55" s="11" t="s">
        <v>79</v>
      </c>
      <c r="B55" s="12" t="s">
        <v>80</v>
      </c>
      <c r="C55" s="33">
        <f t="shared" si="0"/>
        <v>0</v>
      </c>
      <c r="D55" s="13">
        <v>0</v>
      </c>
      <c r="E55" s="13">
        <v>0</v>
      </c>
      <c r="F55" s="13">
        <v>0</v>
      </c>
      <c r="G55" s="13">
        <v>-305.72000000000003</v>
      </c>
      <c r="H55" s="34">
        <v>0</v>
      </c>
      <c r="I55" s="25">
        <v>0</v>
      </c>
      <c r="J55" s="27">
        <v>0</v>
      </c>
      <c r="K55" s="44"/>
    </row>
    <row r="56" spans="1:13" ht="47.25" outlineLevel="3" x14ac:dyDescent="0.25">
      <c r="A56" s="31" t="s">
        <v>81</v>
      </c>
      <c r="B56" s="32" t="s">
        <v>82</v>
      </c>
      <c r="C56" s="33">
        <f t="shared" si="0"/>
        <v>0</v>
      </c>
      <c r="D56" s="34">
        <v>0</v>
      </c>
      <c r="E56" s="34">
        <v>0</v>
      </c>
      <c r="F56" s="34">
        <v>0</v>
      </c>
      <c r="G56" s="34">
        <v>-4966.16</v>
      </c>
      <c r="H56" s="34">
        <v>0</v>
      </c>
      <c r="I56" s="35">
        <v>0</v>
      </c>
      <c r="J56" s="27">
        <v>0</v>
      </c>
      <c r="K56" s="43"/>
    </row>
    <row r="57" spans="1:13" ht="15.75" outlineLevel="2" x14ac:dyDescent="0.25">
      <c r="A57" s="31" t="s">
        <v>83</v>
      </c>
      <c r="B57" s="32" t="s">
        <v>84</v>
      </c>
      <c r="C57" s="33">
        <f t="shared" ref="C57:C78" si="3">D57+E57+F57</f>
        <v>21563.759999999998</v>
      </c>
      <c r="D57" s="34">
        <v>0</v>
      </c>
      <c r="E57" s="34">
        <v>21563.759999999998</v>
      </c>
      <c r="F57" s="34">
        <v>0</v>
      </c>
      <c r="G57" s="34">
        <v>5518.9</v>
      </c>
      <c r="H57" s="34">
        <f t="shared" ref="H57:H78" si="4">G57/C57*100</f>
        <v>25.593403005783777</v>
      </c>
      <c r="I57" s="35">
        <v>21563.759999999998</v>
      </c>
      <c r="J57" s="27">
        <f t="shared" ref="J57:J78" si="5">G57/I57*100</f>
        <v>25.593403005783777</v>
      </c>
      <c r="K57" s="43"/>
    </row>
    <row r="58" spans="1:13" ht="63" outlineLevel="7" x14ac:dyDescent="0.25">
      <c r="A58" s="11" t="s">
        <v>85</v>
      </c>
      <c r="B58" s="12" t="s">
        <v>86</v>
      </c>
      <c r="C58" s="33">
        <f t="shared" si="3"/>
        <v>21563.759999999998</v>
      </c>
      <c r="D58" s="13">
        <v>0</v>
      </c>
      <c r="E58" s="13">
        <v>21563.759999999998</v>
      </c>
      <c r="F58" s="13">
        <v>0</v>
      </c>
      <c r="G58" s="13">
        <v>5480.71</v>
      </c>
      <c r="H58" s="34">
        <f t="shared" si="4"/>
        <v>25.416300311262972</v>
      </c>
      <c r="I58" s="25">
        <v>21563.759999999998</v>
      </c>
      <c r="J58" s="27">
        <f t="shared" si="5"/>
        <v>25.416300311262972</v>
      </c>
      <c r="K58" s="44"/>
    </row>
    <row r="59" spans="1:13" ht="31.5" outlineLevel="7" x14ac:dyDescent="0.25">
      <c r="A59" s="11" t="s">
        <v>87</v>
      </c>
      <c r="B59" s="12" t="s">
        <v>88</v>
      </c>
      <c r="C59" s="33">
        <f t="shared" si="3"/>
        <v>0</v>
      </c>
      <c r="D59" s="13">
        <v>0</v>
      </c>
      <c r="E59" s="13">
        <v>0</v>
      </c>
      <c r="F59" s="13">
        <v>0</v>
      </c>
      <c r="G59" s="13">
        <v>38.19</v>
      </c>
      <c r="H59" s="34">
        <v>0</v>
      </c>
      <c r="I59" s="25">
        <v>0</v>
      </c>
      <c r="J59" s="27">
        <v>0</v>
      </c>
      <c r="K59" s="44"/>
    </row>
    <row r="60" spans="1:13" ht="94.5" outlineLevel="7" x14ac:dyDescent="0.25">
      <c r="A60" s="11" t="s">
        <v>89</v>
      </c>
      <c r="B60" s="12" t="s">
        <v>90</v>
      </c>
      <c r="C60" s="33">
        <f t="shared" si="3"/>
        <v>0</v>
      </c>
      <c r="D60" s="13">
        <v>0</v>
      </c>
      <c r="E60" s="13">
        <v>0</v>
      </c>
      <c r="F60" s="13">
        <v>0</v>
      </c>
      <c r="G60" s="13">
        <v>57553</v>
      </c>
      <c r="H60" s="34">
        <v>0</v>
      </c>
      <c r="I60" s="25">
        <v>0</v>
      </c>
      <c r="J60" s="27">
        <v>0</v>
      </c>
      <c r="K60" s="44"/>
    </row>
    <row r="61" spans="1:13" ht="15.75" outlineLevel="1" x14ac:dyDescent="0.25">
      <c r="A61" s="31" t="s">
        <v>91</v>
      </c>
      <c r="B61" s="32" t="s">
        <v>92</v>
      </c>
      <c r="C61" s="33">
        <f t="shared" si="3"/>
        <v>8264146.4299999997</v>
      </c>
      <c r="D61" s="34">
        <v>1788982.74</v>
      </c>
      <c r="E61" s="34">
        <v>1602182.36</v>
      </c>
      <c r="F61" s="34">
        <v>4872981.33</v>
      </c>
      <c r="G61" s="34">
        <v>3926401.05</v>
      </c>
      <c r="H61" s="34">
        <f t="shared" si="4"/>
        <v>47.511271530071376</v>
      </c>
      <c r="I61" s="35">
        <v>9376228.7200000007</v>
      </c>
      <c r="J61" s="27">
        <f t="shared" si="5"/>
        <v>41.876122770179173</v>
      </c>
      <c r="K61" s="43">
        <f>C62+C64</f>
        <v>8264146.4299999997</v>
      </c>
      <c r="L61" s="37">
        <f>G62+G64</f>
        <v>3926401.0500000003</v>
      </c>
      <c r="M61" s="37">
        <f>I62+I64</f>
        <v>9376228.7199999988</v>
      </c>
    </row>
    <row r="62" spans="1:13" ht="15.75" outlineLevel="2" x14ac:dyDescent="0.25">
      <c r="A62" s="31" t="s">
        <v>93</v>
      </c>
      <c r="B62" s="32" t="s">
        <v>94</v>
      </c>
      <c r="C62" s="33">
        <f t="shared" si="3"/>
        <v>1119929.6000000001</v>
      </c>
      <c r="D62" s="34">
        <v>112978.85</v>
      </c>
      <c r="E62" s="34">
        <v>195975.49</v>
      </c>
      <c r="F62" s="34">
        <v>810975.26</v>
      </c>
      <c r="G62" s="34">
        <v>177183.64</v>
      </c>
      <c r="H62" s="34">
        <f t="shared" si="4"/>
        <v>15.820962317631393</v>
      </c>
      <c r="I62" s="35">
        <v>1581796.62</v>
      </c>
      <c r="J62" s="27">
        <f t="shared" si="5"/>
        <v>11.201417284606412</v>
      </c>
      <c r="K62" s="43"/>
    </row>
    <row r="63" spans="1:13" ht="63" outlineLevel="3" x14ac:dyDescent="0.25">
      <c r="A63" s="31" t="s">
        <v>95</v>
      </c>
      <c r="B63" s="32" t="s">
        <v>96</v>
      </c>
      <c r="C63" s="33">
        <f t="shared" si="3"/>
        <v>1119929.6000000001</v>
      </c>
      <c r="D63" s="34">
        <v>112978.85</v>
      </c>
      <c r="E63" s="34">
        <v>195975.49</v>
      </c>
      <c r="F63" s="34">
        <v>810975.26</v>
      </c>
      <c r="G63" s="34">
        <v>177183.64</v>
      </c>
      <c r="H63" s="34">
        <f t="shared" si="4"/>
        <v>15.820962317631393</v>
      </c>
      <c r="I63" s="35">
        <v>1581796.62</v>
      </c>
      <c r="J63" s="27">
        <f t="shared" si="5"/>
        <v>11.201417284606412</v>
      </c>
      <c r="K63" s="43"/>
      <c r="L63" s="29"/>
    </row>
    <row r="64" spans="1:13" ht="15.75" outlineLevel="2" x14ac:dyDescent="0.25">
      <c r="A64" s="31" t="s">
        <v>97</v>
      </c>
      <c r="B64" s="32" t="s">
        <v>98</v>
      </c>
      <c r="C64" s="33">
        <f t="shared" si="3"/>
        <v>7144216.8300000001</v>
      </c>
      <c r="D64" s="34">
        <v>1676003.89</v>
      </c>
      <c r="E64" s="34">
        <v>1406206.87</v>
      </c>
      <c r="F64" s="34">
        <v>4062006.07</v>
      </c>
      <c r="G64" s="34">
        <v>3749217.41</v>
      </c>
      <c r="H64" s="34">
        <f t="shared" si="4"/>
        <v>52.479054026695884</v>
      </c>
      <c r="I64" s="35">
        <v>7794432.0999999996</v>
      </c>
      <c r="J64" s="27">
        <f t="shared" si="5"/>
        <v>48.101226130380951</v>
      </c>
      <c r="K64" s="43">
        <f>C65+C66</f>
        <v>7144216.8300000001</v>
      </c>
      <c r="L64" s="37">
        <f>G65+G66</f>
        <v>3749217.41</v>
      </c>
      <c r="M64" s="37">
        <f>I65+I66</f>
        <v>7794432.0999999996</v>
      </c>
    </row>
    <row r="65" spans="1:14" ht="47.25" outlineLevel="3" x14ac:dyDescent="0.25">
      <c r="A65" s="31" t="s">
        <v>99</v>
      </c>
      <c r="B65" s="32" t="s">
        <v>100</v>
      </c>
      <c r="C65" s="33">
        <f t="shared" si="3"/>
        <v>5906486.2599999998</v>
      </c>
      <c r="D65" s="34">
        <v>1362365.9</v>
      </c>
      <c r="E65" s="34">
        <v>1217893.68</v>
      </c>
      <c r="F65" s="34">
        <v>3326226.68</v>
      </c>
      <c r="G65" s="34">
        <v>3322386.48</v>
      </c>
      <c r="H65" s="34">
        <f t="shared" si="4"/>
        <v>56.249796135139064</v>
      </c>
      <c r="I65" s="35">
        <v>6103617.5199999996</v>
      </c>
      <c r="J65" s="27">
        <f t="shared" si="5"/>
        <v>54.433071356673089</v>
      </c>
      <c r="K65" s="43"/>
    </row>
    <row r="66" spans="1:14" ht="47.25" outlineLevel="3" x14ac:dyDescent="0.25">
      <c r="A66" s="31" t="s">
        <v>101</v>
      </c>
      <c r="B66" s="32" t="s">
        <v>102</v>
      </c>
      <c r="C66" s="33">
        <f t="shared" si="3"/>
        <v>1237730.57</v>
      </c>
      <c r="D66" s="34">
        <v>313637.99</v>
      </c>
      <c r="E66" s="34">
        <v>188313.19</v>
      </c>
      <c r="F66" s="34">
        <v>735779.39</v>
      </c>
      <c r="G66" s="34">
        <v>426830.93</v>
      </c>
      <c r="H66" s="34">
        <f t="shared" si="4"/>
        <v>34.484963072375272</v>
      </c>
      <c r="I66" s="35">
        <v>1690814.58</v>
      </c>
      <c r="J66" s="27">
        <f t="shared" si="5"/>
        <v>25.244100390948837</v>
      </c>
      <c r="K66" s="43"/>
    </row>
    <row r="67" spans="1:14" ht="15.75" outlineLevel="1" x14ac:dyDescent="0.25">
      <c r="A67" s="31" t="s">
        <v>103</v>
      </c>
      <c r="B67" s="32" t="s">
        <v>104</v>
      </c>
      <c r="C67" s="33">
        <f t="shared" si="3"/>
        <v>1670322.76</v>
      </c>
      <c r="D67" s="34">
        <v>501877.45</v>
      </c>
      <c r="E67" s="34">
        <v>563423.57999999996</v>
      </c>
      <c r="F67" s="34">
        <v>605021.73</v>
      </c>
      <c r="G67" s="34">
        <v>2058192.06</v>
      </c>
      <c r="H67" s="34">
        <f t="shared" si="4"/>
        <v>123.22121863441531</v>
      </c>
      <c r="I67" s="35">
        <v>2326729.42</v>
      </c>
      <c r="J67" s="27">
        <f t="shared" si="5"/>
        <v>88.458590943505584</v>
      </c>
      <c r="K67" s="43">
        <f>C68</f>
        <v>1670322.76</v>
      </c>
      <c r="L67" s="37">
        <f>G68</f>
        <v>2058192.06</v>
      </c>
      <c r="M67" s="37">
        <f>I68</f>
        <v>2326729.42</v>
      </c>
    </row>
    <row r="68" spans="1:14" ht="110.25" outlineLevel="7" x14ac:dyDescent="0.25">
      <c r="A68" s="11" t="s">
        <v>105</v>
      </c>
      <c r="B68" s="15" t="s">
        <v>106</v>
      </c>
      <c r="C68" s="33">
        <f t="shared" si="3"/>
        <v>1670322.76</v>
      </c>
      <c r="D68" s="13">
        <v>501877.45</v>
      </c>
      <c r="E68" s="13">
        <v>563423.57999999996</v>
      </c>
      <c r="F68" s="13">
        <v>605021.73</v>
      </c>
      <c r="G68" s="13">
        <v>2058192.06</v>
      </c>
      <c r="H68" s="34">
        <f t="shared" si="4"/>
        <v>123.22121863441531</v>
      </c>
      <c r="I68" s="25">
        <v>2326729.42</v>
      </c>
      <c r="J68" s="27">
        <f t="shared" si="5"/>
        <v>88.458590943505584</v>
      </c>
      <c r="K68" s="43"/>
    </row>
    <row r="69" spans="1:14" ht="47.25" outlineLevel="1" x14ac:dyDescent="0.25">
      <c r="A69" s="31" t="s">
        <v>107</v>
      </c>
      <c r="B69" s="32" t="s">
        <v>108</v>
      </c>
      <c r="C69" s="33">
        <f t="shared" si="3"/>
        <v>2844.2400000000002</v>
      </c>
      <c r="D69" s="34">
        <v>48.14</v>
      </c>
      <c r="E69" s="34">
        <v>2365.3000000000002</v>
      </c>
      <c r="F69" s="34">
        <v>430.8</v>
      </c>
      <c r="G69" s="34">
        <v>0</v>
      </c>
      <c r="H69" s="34">
        <f t="shared" si="4"/>
        <v>0</v>
      </c>
      <c r="I69" s="35">
        <v>3000</v>
      </c>
      <c r="J69" s="27">
        <f t="shared" si="5"/>
        <v>0</v>
      </c>
      <c r="K69" s="46">
        <f>C70</f>
        <v>2844.2400000000002</v>
      </c>
      <c r="L69" s="37">
        <f>G70</f>
        <v>0</v>
      </c>
      <c r="M69" s="37">
        <f>I70</f>
        <v>3000</v>
      </c>
    </row>
    <row r="70" spans="1:14" ht="15.75" outlineLevel="2" x14ac:dyDescent="0.25">
      <c r="A70" s="31" t="s">
        <v>109</v>
      </c>
      <c r="B70" s="32" t="s">
        <v>110</v>
      </c>
      <c r="C70" s="33">
        <f t="shared" si="3"/>
        <v>2844.2400000000002</v>
      </c>
      <c r="D70" s="34">
        <v>48.14</v>
      </c>
      <c r="E70" s="34">
        <v>2365.3000000000002</v>
      </c>
      <c r="F70" s="34">
        <v>430.8</v>
      </c>
      <c r="G70" s="34">
        <v>0</v>
      </c>
      <c r="H70" s="34">
        <f t="shared" si="4"/>
        <v>0</v>
      </c>
      <c r="I70" s="35">
        <v>3000</v>
      </c>
      <c r="J70" s="27">
        <f t="shared" si="5"/>
        <v>0</v>
      </c>
      <c r="K70" s="43"/>
    </row>
    <row r="71" spans="1:14" ht="47.25" outlineLevel="1" x14ac:dyDescent="0.25">
      <c r="A71" s="31" t="s">
        <v>111</v>
      </c>
      <c r="B71" s="32" t="s">
        <v>112</v>
      </c>
      <c r="C71" s="33">
        <f t="shared" si="3"/>
        <v>28403293.420000002</v>
      </c>
      <c r="D71" s="34">
        <v>17987917.18</v>
      </c>
      <c r="E71" s="34">
        <v>6131760.6900000004</v>
      </c>
      <c r="F71" s="34">
        <v>4283615.55</v>
      </c>
      <c r="G71" s="34">
        <v>5483738.04</v>
      </c>
      <c r="H71" s="34">
        <f t="shared" si="4"/>
        <v>19.306697849829838</v>
      </c>
      <c r="I71" s="35">
        <v>31218415.16</v>
      </c>
      <c r="J71" s="27">
        <f t="shared" si="5"/>
        <v>17.565715658193586</v>
      </c>
      <c r="K71" s="46">
        <f>C72+C78</f>
        <v>28403293.420000002</v>
      </c>
      <c r="L71" s="37">
        <f>G72+G78</f>
        <v>5483738.04</v>
      </c>
      <c r="M71" s="37">
        <f>I72+I78</f>
        <v>31218415.16</v>
      </c>
    </row>
    <row r="72" spans="1:14" ht="127.5" customHeight="1" outlineLevel="2" x14ac:dyDescent="0.25">
      <c r="A72" s="31" t="s">
        <v>113</v>
      </c>
      <c r="B72" s="36" t="s">
        <v>114</v>
      </c>
      <c r="C72" s="33">
        <f t="shared" si="3"/>
        <v>28251514.75</v>
      </c>
      <c r="D72" s="34">
        <v>17864639.32</v>
      </c>
      <c r="E72" s="34">
        <v>6103259.8799999999</v>
      </c>
      <c r="F72" s="34">
        <v>4283615.55</v>
      </c>
      <c r="G72" s="34">
        <v>5331242.1399999997</v>
      </c>
      <c r="H72" s="34">
        <f t="shared" si="4"/>
        <v>18.87064175912904</v>
      </c>
      <c r="I72" s="35">
        <v>31066636.489999998</v>
      </c>
      <c r="J72" s="27">
        <f t="shared" si="5"/>
        <v>17.16066733428341</v>
      </c>
      <c r="K72" s="43"/>
      <c r="L72" s="37">
        <f>G73+G74+G76</f>
        <v>5331242.1399999997</v>
      </c>
      <c r="M72" s="37"/>
    </row>
    <row r="73" spans="1:14" ht="78.75" outlineLevel="3" x14ac:dyDescent="0.25">
      <c r="A73" s="31" t="s">
        <v>115</v>
      </c>
      <c r="B73" s="32" t="s">
        <v>116</v>
      </c>
      <c r="C73" s="33">
        <f t="shared" si="3"/>
        <v>5613297.7400000002</v>
      </c>
      <c r="D73" s="34">
        <v>2209864.6</v>
      </c>
      <c r="E73" s="34">
        <v>646856.4</v>
      </c>
      <c r="F73" s="34">
        <v>2756576.74</v>
      </c>
      <c r="G73" s="34">
        <v>3563328.42</v>
      </c>
      <c r="H73" s="34">
        <f t="shared" si="4"/>
        <v>63.480124964830388</v>
      </c>
      <c r="I73" s="35">
        <v>6084514.3700000001</v>
      </c>
      <c r="J73" s="27">
        <f t="shared" si="5"/>
        <v>58.563891928157283</v>
      </c>
      <c r="K73" s="43"/>
      <c r="L73" s="37"/>
    </row>
    <row r="74" spans="1:14" ht="110.25" outlineLevel="3" x14ac:dyDescent="0.25">
      <c r="A74" s="31" t="s">
        <v>117</v>
      </c>
      <c r="B74" s="36" t="s">
        <v>118</v>
      </c>
      <c r="C74" s="33">
        <f t="shared" si="3"/>
        <v>0</v>
      </c>
      <c r="D74" s="34">
        <v>0</v>
      </c>
      <c r="E74" s="34">
        <v>0</v>
      </c>
      <c r="F74" s="34">
        <v>0</v>
      </c>
      <c r="G74" s="34">
        <v>-4179.37</v>
      </c>
      <c r="H74" s="34">
        <v>0</v>
      </c>
      <c r="I74" s="35">
        <v>0</v>
      </c>
      <c r="J74" s="27">
        <v>0</v>
      </c>
      <c r="K74" s="43"/>
    </row>
    <row r="75" spans="1:14" ht="78.75" outlineLevel="7" x14ac:dyDescent="0.25">
      <c r="A75" s="11" t="s">
        <v>119</v>
      </c>
      <c r="B75" s="12" t="s">
        <v>120</v>
      </c>
      <c r="C75" s="19">
        <f t="shared" si="3"/>
        <v>0</v>
      </c>
      <c r="D75" s="13">
        <v>0</v>
      </c>
      <c r="E75" s="13">
        <v>0</v>
      </c>
      <c r="F75" s="13">
        <v>0</v>
      </c>
      <c r="G75" s="13">
        <v>-4179.37</v>
      </c>
      <c r="H75" s="10">
        <v>0</v>
      </c>
      <c r="I75" s="25">
        <v>0</v>
      </c>
      <c r="J75" s="26">
        <v>0</v>
      </c>
      <c r="K75" s="44"/>
    </row>
    <row r="76" spans="1:14" ht="47.25" outlineLevel="3" x14ac:dyDescent="0.25">
      <c r="A76" s="31" t="s">
        <v>121</v>
      </c>
      <c r="B76" s="32" t="s">
        <v>122</v>
      </c>
      <c r="C76" s="33">
        <f t="shared" si="3"/>
        <v>22638217.010000002</v>
      </c>
      <c r="D76" s="34">
        <v>15654774.720000001</v>
      </c>
      <c r="E76" s="34">
        <v>5456403.4800000004</v>
      </c>
      <c r="F76" s="34">
        <v>1527038.81</v>
      </c>
      <c r="G76" s="34">
        <v>1772093.09</v>
      </c>
      <c r="H76" s="34">
        <f t="shared" si="4"/>
        <v>7.82788277547305</v>
      </c>
      <c r="I76" s="35">
        <v>24982122.120000001</v>
      </c>
      <c r="J76" s="27">
        <f t="shared" si="5"/>
        <v>7.0934449903329506</v>
      </c>
      <c r="K76" s="43"/>
    </row>
    <row r="77" spans="1:14" ht="47.25" outlineLevel="7" x14ac:dyDescent="0.25">
      <c r="A77" s="11" t="s">
        <v>123</v>
      </c>
      <c r="B77" s="12" t="s">
        <v>124</v>
      </c>
      <c r="C77" s="33">
        <f t="shared" si="3"/>
        <v>22638217.010000002</v>
      </c>
      <c r="D77" s="13">
        <v>15654774.720000001</v>
      </c>
      <c r="E77" s="13">
        <v>5456403.4800000004</v>
      </c>
      <c r="F77" s="13">
        <v>1527038.81</v>
      </c>
      <c r="G77" s="13">
        <v>1772093.09</v>
      </c>
      <c r="H77" s="34">
        <f t="shared" si="4"/>
        <v>7.82788277547305</v>
      </c>
      <c r="I77" s="25">
        <v>24982122.120000001</v>
      </c>
      <c r="J77" s="27">
        <f t="shared" si="5"/>
        <v>7.0934449903329506</v>
      </c>
      <c r="K77" s="43"/>
    </row>
    <row r="78" spans="1:14" ht="110.25" outlineLevel="2" x14ac:dyDescent="0.25">
      <c r="A78" s="31" t="s">
        <v>125</v>
      </c>
      <c r="B78" s="36" t="s">
        <v>126</v>
      </c>
      <c r="C78" s="33">
        <f t="shared" si="3"/>
        <v>151778.67000000001</v>
      </c>
      <c r="D78" s="34">
        <v>123277.86</v>
      </c>
      <c r="E78" s="34">
        <v>28500.81</v>
      </c>
      <c r="F78" s="34">
        <v>0</v>
      </c>
      <c r="G78" s="34">
        <v>152495.9</v>
      </c>
      <c r="H78" s="34">
        <f t="shared" si="4"/>
        <v>100.47254993076432</v>
      </c>
      <c r="I78" s="35">
        <v>151778.67000000001</v>
      </c>
      <c r="J78" s="27">
        <f t="shared" si="5"/>
        <v>100.47254993076432</v>
      </c>
      <c r="K78" s="43"/>
    </row>
    <row r="79" spans="1:14" ht="94.5" outlineLevel="3" x14ac:dyDescent="0.25">
      <c r="A79" s="31" t="s">
        <v>127</v>
      </c>
      <c r="B79" s="36" t="s">
        <v>128</v>
      </c>
      <c r="C79" s="33">
        <f t="shared" ref="C79:C101" si="6">D79+E79+F79</f>
        <v>151778.67000000001</v>
      </c>
      <c r="D79" s="34">
        <v>123277.86</v>
      </c>
      <c r="E79" s="34">
        <v>28500.81</v>
      </c>
      <c r="F79" s="34">
        <v>0</v>
      </c>
      <c r="G79" s="34">
        <v>152495.9</v>
      </c>
      <c r="H79" s="34">
        <f t="shared" ref="H79:H101" si="7">G79/C79*100</f>
        <v>100.47254993076432</v>
      </c>
      <c r="I79" s="35">
        <v>151778.67000000001</v>
      </c>
      <c r="J79" s="27">
        <f t="shared" ref="J79:J101" si="8">G79/I79*100</f>
        <v>100.47254993076432</v>
      </c>
      <c r="K79" s="43"/>
    </row>
    <row r="80" spans="1:14" ht="31.5" outlineLevel="1" x14ac:dyDescent="0.25">
      <c r="A80" s="31" t="s">
        <v>129</v>
      </c>
      <c r="B80" s="32" t="s">
        <v>130</v>
      </c>
      <c r="C80" s="33">
        <f t="shared" si="6"/>
        <v>147579.5</v>
      </c>
      <c r="D80" s="34">
        <v>33394.239999999998</v>
      </c>
      <c r="E80" s="34">
        <v>25245.7</v>
      </c>
      <c r="F80" s="34">
        <v>88939.56</v>
      </c>
      <c r="G80" s="34">
        <v>786875.96</v>
      </c>
      <c r="H80" s="34">
        <f t="shared" si="7"/>
        <v>533.1878479057051</v>
      </c>
      <c r="I80" s="35">
        <v>182746.93</v>
      </c>
      <c r="J80" s="27">
        <f t="shared" si="8"/>
        <v>430.58231402300436</v>
      </c>
      <c r="K80" s="45">
        <f>C82+C87+C88</f>
        <v>147579.5</v>
      </c>
      <c r="L80" s="37">
        <f>G82+G85+G88</f>
        <v>786875.96</v>
      </c>
      <c r="M80" s="37">
        <f>I82+I86+I87+I88</f>
        <v>182746.93</v>
      </c>
      <c r="N80" s="37"/>
    </row>
    <row r="81" spans="1:13" ht="31.5" outlineLevel="2" x14ac:dyDescent="0.25">
      <c r="A81" s="31" t="s">
        <v>131</v>
      </c>
      <c r="B81" s="32" t="s">
        <v>132</v>
      </c>
      <c r="C81" s="33">
        <f t="shared" si="6"/>
        <v>147579.5</v>
      </c>
      <c r="D81" s="34">
        <v>33394.239999999998</v>
      </c>
      <c r="E81" s="34">
        <v>25245.7</v>
      </c>
      <c r="F81" s="34">
        <v>88939.56</v>
      </c>
      <c r="G81" s="34">
        <v>786875.96</v>
      </c>
      <c r="H81" s="34">
        <f t="shared" si="7"/>
        <v>533.1878479057051</v>
      </c>
      <c r="I81" s="35">
        <v>182746.93</v>
      </c>
      <c r="J81" s="27">
        <f t="shared" si="8"/>
        <v>430.58231402300436</v>
      </c>
      <c r="K81" s="43"/>
    </row>
    <row r="82" spans="1:13" ht="31.5" outlineLevel="3" x14ac:dyDescent="0.25">
      <c r="A82" s="31" t="s">
        <v>133</v>
      </c>
      <c r="B82" s="32" t="s">
        <v>134</v>
      </c>
      <c r="C82" s="33">
        <f t="shared" si="6"/>
        <v>55761.270000000004</v>
      </c>
      <c r="D82" s="34">
        <v>24822.91</v>
      </c>
      <c r="E82" s="34">
        <v>16529.61</v>
      </c>
      <c r="F82" s="34">
        <v>14408.75</v>
      </c>
      <c r="G82" s="34">
        <v>246768.33</v>
      </c>
      <c r="H82" s="34">
        <f t="shared" si="7"/>
        <v>442.5443143601284</v>
      </c>
      <c r="I82" s="35">
        <v>81680.820000000007</v>
      </c>
      <c r="J82" s="27">
        <f t="shared" si="8"/>
        <v>302.11294401794692</v>
      </c>
      <c r="K82" s="43"/>
    </row>
    <row r="83" spans="1:13" ht="78.75" outlineLevel="7" x14ac:dyDescent="0.25">
      <c r="A83" s="11" t="s">
        <v>135</v>
      </c>
      <c r="B83" s="12" t="s">
        <v>136</v>
      </c>
      <c r="C83" s="33">
        <f t="shared" si="6"/>
        <v>0</v>
      </c>
      <c r="D83" s="13">
        <v>0</v>
      </c>
      <c r="E83" s="13">
        <v>0</v>
      </c>
      <c r="F83" s="13">
        <v>0</v>
      </c>
      <c r="G83" s="13">
        <v>246768.33</v>
      </c>
      <c r="H83" s="34">
        <v>0</v>
      </c>
      <c r="I83" s="25">
        <v>0</v>
      </c>
      <c r="J83" s="27">
        <v>0</v>
      </c>
      <c r="K83" s="43"/>
    </row>
    <row r="84" spans="1:13" ht="47.25" outlineLevel="7" x14ac:dyDescent="0.25">
      <c r="A84" s="11" t="s">
        <v>137</v>
      </c>
      <c r="B84" s="12" t="s">
        <v>138</v>
      </c>
      <c r="C84" s="33">
        <f t="shared" si="6"/>
        <v>55761.270000000004</v>
      </c>
      <c r="D84" s="13">
        <v>24822.91</v>
      </c>
      <c r="E84" s="13">
        <v>16529.61</v>
      </c>
      <c r="F84" s="13">
        <v>14408.75</v>
      </c>
      <c r="G84" s="13">
        <v>0</v>
      </c>
      <c r="H84" s="34">
        <f t="shared" si="7"/>
        <v>0</v>
      </c>
      <c r="I84" s="25">
        <v>81680.820000000007</v>
      </c>
      <c r="J84" s="27">
        <f t="shared" si="8"/>
        <v>0</v>
      </c>
      <c r="K84" s="43"/>
    </row>
    <row r="85" spans="1:13" ht="78.75" outlineLevel="7" x14ac:dyDescent="0.25">
      <c r="A85" s="11" t="s">
        <v>139</v>
      </c>
      <c r="B85" s="12" t="s">
        <v>140</v>
      </c>
      <c r="C85" s="19">
        <f t="shared" si="6"/>
        <v>0</v>
      </c>
      <c r="D85" s="13">
        <v>0</v>
      </c>
      <c r="E85" s="13">
        <v>0</v>
      </c>
      <c r="F85" s="13">
        <v>0</v>
      </c>
      <c r="G85" s="13">
        <v>883.12</v>
      </c>
      <c r="H85" s="34">
        <v>0</v>
      </c>
      <c r="I85" s="25">
        <v>0</v>
      </c>
      <c r="J85" s="27">
        <v>0</v>
      </c>
      <c r="K85" s="43"/>
    </row>
    <row r="86" spans="1:13" ht="47.25" outlineLevel="7" x14ac:dyDescent="0.25">
      <c r="A86" s="11" t="s">
        <v>141</v>
      </c>
      <c r="B86" s="12" t="s">
        <v>142</v>
      </c>
      <c r="C86" s="19">
        <f t="shared" si="6"/>
        <v>0</v>
      </c>
      <c r="D86" s="13">
        <v>0</v>
      </c>
      <c r="E86" s="13">
        <v>0</v>
      </c>
      <c r="F86" s="13">
        <v>0</v>
      </c>
      <c r="G86" s="13">
        <v>0</v>
      </c>
      <c r="H86" s="34">
        <v>0</v>
      </c>
      <c r="I86" s="25">
        <v>359.67</v>
      </c>
      <c r="J86" s="27">
        <f t="shared" si="8"/>
        <v>0</v>
      </c>
      <c r="K86" s="43"/>
    </row>
    <row r="87" spans="1:13" ht="31.5" outlineLevel="7" x14ac:dyDescent="0.25">
      <c r="A87" s="11" t="s">
        <v>143</v>
      </c>
      <c r="B87" s="12" t="s">
        <v>144</v>
      </c>
      <c r="C87" s="33">
        <f t="shared" si="6"/>
        <v>67094.64</v>
      </c>
      <c r="D87" s="13">
        <v>0</v>
      </c>
      <c r="E87" s="13">
        <v>0</v>
      </c>
      <c r="F87" s="13">
        <v>67094.64</v>
      </c>
      <c r="G87" s="13">
        <v>0</v>
      </c>
      <c r="H87" s="34">
        <f t="shared" si="7"/>
        <v>0</v>
      </c>
      <c r="I87" s="25">
        <v>67094.64</v>
      </c>
      <c r="J87" s="27">
        <f t="shared" si="8"/>
        <v>0</v>
      </c>
      <c r="K87" s="43"/>
    </row>
    <row r="88" spans="1:13" ht="31.5" outlineLevel="3" x14ac:dyDescent="0.25">
      <c r="A88" s="31" t="s">
        <v>145</v>
      </c>
      <c r="B88" s="32" t="s">
        <v>146</v>
      </c>
      <c r="C88" s="33">
        <f t="shared" si="6"/>
        <v>24723.589999999997</v>
      </c>
      <c r="D88" s="34">
        <v>8571.33</v>
      </c>
      <c r="E88" s="34">
        <v>8716.09</v>
      </c>
      <c r="F88" s="34">
        <v>7436.17</v>
      </c>
      <c r="G88" s="34">
        <v>539224.51</v>
      </c>
      <c r="H88" s="34">
        <f t="shared" si="7"/>
        <v>2181.0121831012411</v>
      </c>
      <c r="I88" s="35">
        <v>33611.800000000003</v>
      </c>
      <c r="J88" s="27">
        <f t="shared" si="8"/>
        <v>1604.2714463372981</v>
      </c>
      <c r="K88" s="43"/>
    </row>
    <row r="89" spans="1:13" ht="47.25" outlineLevel="1" x14ac:dyDescent="0.25">
      <c r="A89" s="31" t="s">
        <v>147</v>
      </c>
      <c r="B89" s="32" t="s">
        <v>148</v>
      </c>
      <c r="C89" s="33">
        <f t="shared" si="6"/>
        <v>6821880.6499999994</v>
      </c>
      <c r="D89" s="34">
        <v>2597745.09</v>
      </c>
      <c r="E89" s="34">
        <v>2140349.63</v>
      </c>
      <c r="F89" s="34">
        <v>2083785.93</v>
      </c>
      <c r="G89" s="34">
        <v>5879555.21</v>
      </c>
      <c r="H89" s="34">
        <f t="shared" si="7"/>
        <v>86.18672051965612</v>
      </c>
      <c r="I89" s="35">
        <v>9841905.2599999998</v>
      </c>
      <c r="J89" s="27">
        <f t="shared" si="8"/>
        <v>59.74001023862732</v>
      </c>
      <c r="K89" s="46">
        <f>C90+C91</f>
        <v>6821880.6499999994</v>
      </c>
      <c r="L89" s="37">
        <f>G90+G91</f>
        <v>5879555.21</v>
      </c>
      <c r="M89" s="37">
        <f>I90+I91</f>
        <v>9841905.2599999998</v>
      </c>
    </row>
    <row r="90" spans="1:13" ht="31.5" outlineLevel="7" x14ac:dyDescent="0.25">
      <c r="A90" s="11" t="s">
        <v>149</v>
      </c>
      <c r="B90" s="12" t="s">
        <v>150</v>
      </c>
      <c r="C90" s="33">
        <f t="shared" si="6"/>
        <v>6735947.1799999997</v>
      </c>
      <c r="D90" s="13">
        <v>2581451.5499999998</v>
      </c>
      <c r="E90" s="13">
        <v>2101421.42</v>
      </c>
      <c r="F90" s="13">
        <v>2053074.21</v>
      </c>
      <c r="G90" s="13">
        <v>5803739.9100000001</v>
      </c>
      <c r="H90" s="34">
        <f t="shared" si="7"/>
        <v>86.16070991815586</v>
      </c>
      <c r="I90" s="25">
        <v>9732555.4199999999</v>
      </c>
      <c r="J90" s="27">
        <f t="shared" si="8"/>
        <v>59.632230791859186</v>
      </c>
      <c r="K90" s="44"/>
    </row>
    <row r="91" spans="1:13" ht="15.75" outlineLevel="2" x14ac:dyDescent="0.25">
      <c r="A91" s="31" t="s">
        <v>151</v>
      </c>
      <c r="B91" s="32" t="s">
        <v>152</v>
      </c>
      <c r="C91" s="33">
        <f t="shared" si="6"/>
        <v>85933.47</v>
      </c>
      <c r="D91" s="34">
        <v>16293.54</v>
      </c>
      <c r="E91" s="34">
        <v>38928.21</v>
      </c>
      <c r="F91" s="34">
        <v>30711.72</v>
      </c>
      <c r="G91" s="34">
        <v>75815.3</v>
      </c>
      <c r="H91" s="34">
        <f t="shared" si="7"/>
        <v>88.225577298344874</v>
      </c>
      <c r="I91" s="35">
        <v>109349.84</v>
      </c>
      <c r="J91" s="27">
        <f t="shared" si="8"/>
        <v>69.332794634175968</v>
      </c>
      <c r="K91" s="44"/>
    </row>
    <row r="92" spans="1:13" ht="31.5" outlineLevel="1" x14ac:dyDescent="0.25">
      <c r="A92" s="31" t="s">
        <v>153</v>
      </c>
      <c r="B92" s="32" t="s">
        <v>154</v>
      </c>
      <c r="C92" s="33">
        <f t="shared" si="6"/>
        <v>1182921.97</v>
      </c>
      <c r="D92" s="34">
        <v>364123.3</v>
      </c>
      <c r="E92" s="34">
        <v>325655.84999999998</v>
      </c>
      <c r="F92" s="34">
        <v>493142.82</v>
      </c>
      <c r="G92" s="34">
        <v>2232188.98</v>
      </c>
      <c r="H92" s="34">
        <f t="shared" si="7"/>
        <v>188.70128686510066</v>
      </c>
      <c r="I92" s="35">
        <v>1708351.09</v>
      </c>
      <c r="J92" s="27">
        <f t="shared" si="8"/>
        <v>130.66336264637499</v>
      </c>
      <c r="K92" s="46">
        <f>C93+C94</f>
        <v>1182921.97</v>
      </c>
      <c r="L92" s="37">
        <f>G93+G94</f>
        <v>2232188.98</v>
      </c>
      <c r="M92" s="37">
        <f>I93+I94</f>
        <v>1708351.09</v>
      </c>
    </row>
    <row r="93" spans="1:13" ht="126" outlineLevel="7" x14ac:dyDescent="0.25">
      <c r="A93" s="11" t="s">
        <v>155</v>
      </c>
      <c r="B93" s="15" t="s">
        <v>156</v>
      </c>
      <c r="C93" s="33">
        <f t="shared" si="6"/>
        <v>901509.14</v>
      </c>
      <c r="D93" s="13">
        <v>331423.08</v>
      </c>
      <c r="E93" s="13">
        <v>315177.98</v>
      </c>
      <c r="F93" s="13">
        <v>254908.08</v>
      </c>
      <c r="G93" s="13">
        <v>2024133.94</v>
      </c>
      <c r="H93" s="34">
        <f t="shared" si="7"/>
        <v>224.52727878055677</v>
      </c>
      <c r="I93" s="25">
        <v>1358351.09</v>
      </c>
      <c r="J93" s="27">
        <f t="shared" si="8"/>
        <v>149.0140476126831</v>
      </c>
      <c r="K93" s="44"/>
    </row>
    <row r="94" spans="1:13" ht="63" outlineLevel="7" x14ac:dyDescent="0.25">
      <c r="A94" s="11" t="s">
        <v>157</v>
      </c>
      <c r="B94" s="12" t="s">
        <v>158</v>
      </c>
      <c r="C94" s="33">
        <f t="shared" si="6"/>
        <v>281412.83</v>
      </c>
      <c r="D94" s="13">
        <v>32700.22</v>
      </c>
      <c r="E94" s="13">
        <v>10477.870000000001</v>
      </c>
      <c r="F94" s="13">
        <v>238234.74</v>
      </c>
      <c r="G94" s="13">
        <v>208055.04000000001</v>
      </c>
      <c r="H94" s="34">
        <f t="shared" si="7"/>
        <v>73.932322133287244</v>
      </c>
      <c r="I94" s="25">
        <v>350000</v>
      </c>
      <c r="J94" s="27">
        <f t="shared" si="8"/>
        <v>59.444297142857152</v>
      </c>
      <c r="K94" s="44"/>
    </row>
    <row r="95" spans="1:13" ht="15.75" outlineLevel="1" x14ac:dyDescent="0.25">
      <c r="A95" s="31" t="s">
        <v>159</v>
      </c>
      <c r="B95" s="32" t="s">
        <v>160</v>
      </c>
      <c r="C95" s="33">
        <f t="shared" si="6"/>
        <v>537679.03999999992</v>
      </c>
      <c r="D95" s="34">
        <v>61488.61</v>
      </c>
      <c r="E95" s="34">
        <v>321055.46999999997</v>
      </c>
      <c r="F95" s="34">
        <v>155134.96</v>
      </c>
      <c r="G95" s="34">
        <v>845839.77</v>
      </c>
      <c r="H95" s="34">
        <f t="shared" si="7"/>
        <v>157.31313796423981</v>
      </c>
      <c r="I95" s="35">
        <v>671296.62</v>
      </c>
      <c r="J95" s="27">
        <f t="shared" si="8"/>
        <v>126.00089808287728</v>
      </c>
      <c r="K95" s="43">
        <f>C96+C97+C98+C99+C100+C101+C102+C103+C104+C105+C106</f>
        <v>537679.04</v>
      </c>
      <c r="L95" s="37">
        <f>G96+G97+G98+G99+G100+G101+G102+G103+G104+G105+G106</f>
        <v>845839.77</v>
      </c>
      <c r="M95" s="37">
        <f>I96+I97+I98+I99+I100+I101+I102+I103+I104+I105+I106</f>
        <v>671296.62000000011</v>
      </c>
    </row>
    <row r="96" spans="1:13" ht="78.75" outlineLevel="3" x14ac:dyDescent="0.25">
      <c r="A96" s="31" t="s">
        <v>161</v>
      </c>
      <c r="B96" s="32" t="s">
        <v>162</v>
      </c>
      <c r="C96" s="33">
        <f t="shared" si="6"/>
        <v>0</v>
      </c>
      <c r="D96" s="34">
        <v>0</v>
      </c>
      <c r="E96" s="34">
        <v>0</v>
      </c>
      <c r="F96" s="34">
        <v>0</v>
      </c>
      <c r="G96" s="34">
        <v>450</v>
      </c>
      <c r="H96" s="34">
        <v>0</v>
      </c>
      <c r="I96" s="35">
        <v>0</v>
      </c>
      <c r="J96" s="27">
        <v>0</v>
      </c>
      <c r="K96" s="44"/>
    </row>
    <row r="97" spans="1:13" ht="126" outlineLevel="7" x14ac:dyDescent="0.25">
      <c r="A97" s="11" t="s">
        <v>163</v>
      </c>
      <c r="B97" s="15" t="s">
        <v>164</v>
      </c>
      <c r="C97" s="33">
        <f t="shared" si="6"/>
        <v>0</v>
      </c>
      <c r="D97" s="13">
        <v>0</v>
      </c>
      <c r="E97" s="13">
        <v>0</v>
      </c>
      <c r="F97" s="13">
        <v>0</v>
      </c>
      <c r="G97" s="13">
        <v>67.209999999999994</v>
      </c>
      <c r="H97" s="34">
        <v>0</v>
      </c>
      <c r="I97" s="25">
        <v>0</v>
      </c>
      <c r="J97" s="27">
        <v>0</v>
      </c>
      <c r="K97" s="44"/>
    </row>
    <row r="98" spans="1:13" ht="78.75" outlineLevel="2" x14ac:dyDescent="0.25">
      <c r="A98" s="31" t="s">
        <v>165</v>
      </c>
      <c r="B98" s="32" t="s">
        <v>166</v>
      </c>
      <c r="C98" s="33">
        <f t="shared" si="6"/>
        <v>82547.27</v>
      </c>
      <c r="D98" s="34">
        <v>0</v>
      </c>
      <c r="E98" s="34">
        <v>78000</v>
      </c>
      <c r="F98" s="34">
        <v>4547.2700000000004</v>
      </c>
      <c r="G98" s="34">
        <v>36459.06</v>
      </c>
      <c r="H98" s="34">
        <f t="shared" si="7"/>
        <v>44.167493364710907</v>
      </c>
      <c r="I98" s="35">
        <v>82547.27</v>
      </c>
      <c r="J98" s="27">
        <f t="shared" si="8"/>
        <v>44.167493364710907</v>
      </c>
      <c r="K98" s="44"/>
    </row>
    <row r="99" spans="1:13" ht="31.5" outlineLevel="7" x14ac:dyDescent="0.25">
      <c r="A99" s="11" t="s">
        <v>167</v>
      </c>
      <c r="B99" s="12" t="s">
        <v>168</v>
      </c>
      <c r="C99" s="33">
        <f t="shared" si="6"/>
        <v>5200</v>
      </c>
      <c r="D99" s="13">
        <v>1114.29</v>
      </c>
      <c r="E99" s="13">
        <v>2228.5700000000002</v>
      </c>
      <c r="F99" s="13">
        <v>1857.14</v>
      </c>
      <c r="G99" s="13">
        <v>0</v>
      </c>
      <c r="H99" s="34">
        <f t="shared" si="7"/>
        <v>0</v>
      </c>
      <c r="I99" s="25">
        <v>5200</v>
      </c>
      <c r="J99" s="27">
        <f t="shared" si="8"/>
        <v>0</v>
      </c>
      <c r="K99" s="44"/>
    </row>
    <row r="100" spans="1:13" ht="78.75" outlineLevel="2" x14ac:dyDescent="0.25">
      <c r="A100" s="31" t="s">
        <v>169</v>
      </c>
      <c r="B100" s="32" t="s">
        <v>170</v>
      </c>
      <c r="C100" s="33">
        <f t="shared" si="6"/>
        <v>23110.27</v>
      </c>
      <c r="D100" s="34">
        <v>0</v>
      </c>
      <c r="E100" s="34">
        <v>21468.54</v>
      </c>
      <c r="F100" s="34">
        <v>1641.73</v>
      </c>
      <c r="G100" s="34">
        <v>23046</v>
      </c>
      <c r="H100" s="34">
        <f t="shared" si="7"/>
        <v>99.721898532557177</v>
      </c>
      <c r="I100" s="35">
        <v>28705.9</v>
      </c>
      <c r="J100" s="27">
        <f t="shared" si="8"/>
        <v>80.283147366917589</v>
      </c>
      <c r="K100" s="44"/>
    </row>
    <row r="101" spans="1:13" ht="31.5" outlineLevel="2" x14ac:dyDescent="0.25">
      <c r="A101" s="31" t="s">
        <v>171</v>
      </c>
      <c r="B101" s="32" t="s">
        <v>172</v>
      </c>
      <c r="C101" s="33">
        <f t="shared" si="6"/>
        <v>8274.76</v>
      </c>
      <c r="D101" s="34">
        <v>498.54</v>
      </c>
      <c r="E101" s="34">
        <v>3450.78</v>
      </c>
      <c r="F101" s="34">
        <v>4325.4399999999996</v>
      </c>
      <c r="G101" s="34">
        <v>199300</v>
      </c>
      <c r="H101" s="34">
        <f t="shared" si="7"/>
        <v>2408.529069121038</v>
      </c>
      <c r="I101" s="35">
        <v>8880.2000000000007</v>
      </c>
      <c r="J101" s="27">
        <f t="shared" si="8"/>
        <v>2244.3188216481608</v>
      </c>
      <c r="K101" s="44"/>
    </row>
    <row r="102" spans="1:13" ht="63" outlineLevel="7" x14ac:dyDescent="0.25">
      <c r="A102" s="11" t="s">
        <v>173</v>
      </c>
      <c r="B102" s="12" t="s">
        <v>174</v>
      </c>
      <c r="C102" s="33">
        <f t="shared" ref="C102:C122" si="9">D102+E102+F102</f>
        <v>0</v>
      </c>
      <c r="D102" s="13">
        <v>0</v>
      </c>
      <c r="E102" s="13">
        <v>0</v>
      </c>
      <c r="F102" s="13">
        <v>0</v>
      </c>
      <c r="G102" s="13">
        <v>94308.52</v>
      </c>
      <c r="H102" s="34">
        <v>0</v>
      </c>
      <c r="I102" s="25">
        <v>0</v>
      </c>
      <c r="J102" s="27">
        <v>0</v>
      </c>
      <c r="K102" s="44"/>
    </row>
    <row r="103" spans="1:13" ht="147" customHeight="1" outlineLevel="7" x14ac:dyDescent="0.25">
      <c r="A103" s="11" t="s">
        <v>175</v>
      </c>
      <c r="B103" s="15" t="s">
        <v>176</v>
      </c>
      <c r="C103" s="33">
        <f t="shared" si="9"/>
        <v>0</v>
      </c>
      <c r="D103" s="13">
        <v>0</v>
      </c>
      <c r="E103" s="13">
        <v>0</v>
      </c>
      <c r="F103" s="13">
        <v>0</v>
      </c>
      <c r="G103" s="13">
        <v>70000</v>
      </c>
      <c r="H103" s="34">
        <v>0</v>
      </c>
      <c r="I103" s="25">
        <v>0</v>
      </c>
      <c r="J103" s="27">
        <v>0</v>
      </c>
      <c r="K103" s="44"/>
    </row>
    <row r="104" spans="1:13" ht="94.5" outlineLevel="2" x14ac:dyDescent="0.25">
      <c r="A104" s="31" t="s">
        <v>177</v>
      </c>
      <c r="B104" s="32" t="s">
        <v>178</v>
      </c>
      <c r="C104" s="33">
        <f t="shared" si="9"/>
        <v>85571.079999999987</v>
      </c>
      <c r="D104" s="34">
        <v>477.84</v>
      </c>
      <c r="E104" s="34">
        <v>51565.82</v>
      </c>
      <c r="F104" s="34">
        <v>33527.42</v>
      </c>
      <c r="G104" s="34">
        <v>77874.210000000006</v>
      </c>
      <c r="H104" s="34">
        <f t="shared" ref="H104:H122" si="10">G104/C104*100</f>
        <v>91.005290572469136</v>
      </c>
      <c r="I104" s="35">
        <v>119387.4</v>
      </c>
      <c r="J104" s="27">
        <f t="shared" ref="J104:J122" si="11">G104/I104*100</f>
        <v>65.228164781208079</v>
      </c>
      <c r="K104" s="44"/>
    </row>
    <row r="105" spans="1:13" ht="63" outlineLevel="7" x14ac:dyDescent="0.25">
      <c r="A105" s="11" t="s">
        <v>179</v>
      </c>
      <c r="B105" s="12" t="s">
        <v>180</v>
      </c>
      <c r="C105" s="33">
        <f t="shared" si="9"/>
        <v>705.59</v>
      </c>
      <c r="D105" s="13">
        <v>0</v>
      </c>
      <c r="E105" s="13">
        <v>491.93</v>
      </c>
      <c r="F105" s="13">
        <v>213.66</v>
      </c>
      <c r="G105" s="13">
        <v>2518.13</v>
      </c>
      <c r="H105" s="34">
        <f t="shared" si="10"/>
        <v>356.8828923312405</v>
      </c>
      <c r="I105" s="25">
        <v>1434.32</v>
      </c>
      <c r="J105" s="27">
        <f t="shared" si="11"/>
        <v>175.56263595292546</v>
      </c>
      <c r="K105" s="44"/>
    </row>
    <row r="106" spans="1:13" ht="47.25" outlineLevel="3" x14ac:dyDescent="0.25">
      <c r="A106" s="31" t="s">
        <v>181</v>
      </c>
      <c r="B106" s="32" t="s">
        <v>182</v>
      </c>
      <c r="C106" s="33">
        <f t="shared" si="9"/>
        <v>332270.07</v>
      </c>
      <c r="D106" s="34">
        <v>59397.94</v>
      </c>
      <c r="E106" s="34">
        <v>163849.82999999999</v>
      </c>
      <c r="F106" s="34">
        <v>109022.3</v>
      </c>
      <c r="G106" s="34">
        <v>341816.64</v>
      </c>
      <c r="H106" s="34">
        <f t="shared" si="10"/>
        <v>102.87313569952299</v>
      </c>
      <c r="I106" s="35">
        <v>425141.53</v>
      </c>
      <c r="J106" s="27">
        <f t="shared" si="11"/>
        <v>80.400670336769963</v>
      </c>
      <c r="K106" s="44"/>
    </row>
    <row r="107" spans="1:13" ht="15.75" outlineLevel="1" x14ac:dyDescent="0.25">
      <c r="A107" s="31" t="s">
        <v>183</v>
      </c>
      <c r="B107" s="32" t="s">
        <v>184</v>
      </c>
      <c r="C107" s="33">
        <f t="shared" si="9"/>
        <v>27486.77</v>
      </c>
      <c r="D107" s="34">
        <v>3909.9</v>
      </c>
      <c r="E107" s="34">
        <v>17761.25</v>
      </c>
      <c r="F107" s="34">
        <v>5815.62</v>
      </c>
      <c r="G107" s="34">
        <v>70375.179999999993</v>
      </c>
      <c r="H107" s="34">
        <f t="shared" si="10"/>
        <v>256.03292056505728</v>
      </c>
      <c r="I107" s="35">
        <v>127200</v>
      </c>
      <c r="J107" s="27">
        <f t="shared" si="11"/>
        <v>55.326399371069179</v>
      </c>
      <c r="K107" s="43">
        <f>C110</f>
        <v>27486.77</v>
      </c>
      <c r="L107" s="37">
        <f>G108+G109</f>
        <v>70375.180000000008</v>
      </c>
      <c r="M107" s="37">
        <f>I109</f>
        <v>127200</v>
      </c>
    </row>
    <row r="108" spans="1:13" ht="15.75" outlineLevel="2" x14ac:dyDescent="0.25">
      <c r="A108" s="31" t="s">
        <v>185</v>
      </c>
      <c r="B108" s="32" t="s">
        <v>186</v>
      </c>
      <c r="C108" s="33">
        <f t="shared" si="9"/>
        <v>0</v>
      </c>
      <c r="D108" s="34">
        <v>0</v>
      </c>
      <c r="E108" s="34">
        <v>0</v>
      </c>
      <c r="F108" s="34">
        <v>0</v>
      </c>
      <c r="G108" s="34">
        <v>105.61</v>
      </c>
      <c r="H108" s="34">
        <v>0</v>
      </c>
      <c r="I108" s="35">
        <v>0</v>
      </c>
      <c r="J108" s="27">
        <v>0</v>
      </c>
      <c r="K108" s="44"/>
    </row>
    <row r="109" spans="1:13" ht="15.75" outlineLevel="2" x14ac:dyDescent="0.25">
      <c r="A109" s="31" t="s">
        <v>187</v>
      </c>
      <c r="B109" s="32" t="s">
        <v>188</v>
      </c>
      <c r="C109" s="33">
        <f t="shared" si="9"/>
        <v>27486.77</v>
      </c>
      <c r="D109" s="34">
        <v>3909.9</v>
      </c>
      <c r="E109" s="34">
        <v>17761.25</v>
      </c>
      <c r="F109" s="34">
        <v>5815.62</v>
      </c>
      <c r="G109" s="34">
        <v>70269.570000000007</v>
      </c>
      <c r="H109" s="34">
        <f t="shared" si="10"/>
        <v>255.64869935609025</v>
      </c>
      <c r="I109" s="35">
        <v>127200</v>
      </c>
      <c r="J109" s="27">
        <f t="shared" si="11"/>
        <v>55.243372641509438</v>
      </c>
      <c r="K109" s="44"/>
    </row>
    <row r="110" spans="1:13" ht="31.5" outlineLevel="7" x14ac:dyDescent="0.25">
      <c r="A110" s="11" t="s">
        <v>189</v>
      </c>
      <c r="B110" s="12" t="s">
        <v>190</v>
      </c>
      <c r="C110" s="33">
        <f t="shared" si="9"/>
        <v>27486.77</v>
      </c>
      <c r="D110" s="13">
        <v>3909.9</v>
      </c>
      <c r="E110" s="13">
        <v>17761.25</v>
      </c>
      <c r="F110" s="13">
        <v>5815.62</v>
      </c>
      <c r="G110" s="13">
        <v>70269.570000000007</v>
      </c>
      <c r="H110" s="34">
        <f t="shared" si="10"/>
        <v>255.64869935609025</v>
      </c>
      <c r="I110" s="25">
        <v>127200</v>
      </c>
      <c r="J110" s="27">
        <f t="shared" si="11"/>
        <v>55.243372641509438</v>
      </c>
      <c r="K110" s="44"/>
    </row>
    <row r="111" spans="1:13" ht="15.75" x14ac:dyDescent="0.25">
      <c r="A111" s="31" t="s">
        <v>191</v>
      </c>
      <c r="B111" s="32" t="s">
        <v>192</v>
      </c>
      <c r="C111" s="33">
        <f t="shared" si="9"/>
        <v>264864016.11000001</v>
      </c>
      <c r="D111" s="34">
        <v>65171977.75</v>
      </c>
      <c r="E111" s="34">
        <v>130339983.68000001</v>
      </c>
      <c r="F111" s="34">
        <v>69352054.680000007</v>
      </c>
      <c r="G111" s="34">
        <v>245566396.91</v>
      </c>
      <c r="H111" s="34">
        <f t="shared" si="10"/>
        <v>92.714140832182508</v>
      </c>
      <c r="I111" s="35">
        <v>344921409.5</v>
      </c>
      <c r="J111" s="27">
        <f t="shared" si="11"/>
        <v>71.194883862377338</v>
      </c>
      <c r="K111" s="44">
        <f>K112+K175+K178+K181</f>
        <v>264864016.11000001</v>
      </c>
      <c r="L111" s="37">
        <f>L112+L175+L178+L181</f>
        <v>245566396.91</v>
      </c>
      <c r="M111" s="37">
        <f>M112+M175+M178+M181</f>
        <v>344921409.5</v>
      </c>
    </row>
    <row r="112" spans="1:13" ht="47.25" outlineLevel="1" x14ac:dyDescent="0.25">
      <c r="A112" s="31" t="s">
        <v>193</v>
      </c>
      <c r="B112" s="32" t="s">
        <v>194</v>
      </c>
      <c r="C112" s="33">
        <f t="shared" si="9"/>
        <v>248340093.86000001</v>
      </c>
      <c r="D112" s="34">
        <v>64076601.609999999</v>
      </c>
      <c r="E112" s="34">
        <v>115741357.56999999</v>
      </c>
      <c r="F112" s="34">
        <v>68522134.680000007</v>
      </c>
      <c r="G112" s="34">
        <v>229030042.38</v>
      </c>
      <c r="H112" s="34">
        <f t="shared" si="10"/>
        <v>92.224352024733506</v>
      </c>
      <c r="I112" s="35">
        <v>328397487.25</v>
      </c>
      <c r="J112" s="27">
        <f t="shared" si="11"/>
        <v>69.741715838905222</v>
      </c>
      <c r="K112" s="47">
        <f>K113+K115+K145+K172</f>
        <v>248340093.86000001</v>
      </c>
      <c r="L112" s="37">
        <f>L113+L115+L145+L172</f>
        <v>229030042.38</v>
      </c>
      <c r="M112" s="37">
        <f>M113+M115+M145+M172</f>
        <v>328397487.25</v>
      </c>
    </row>
    <row r="113" spans="1:13" ht="41.25" customHeight="1" outlineLevel="2" x14ac:dyDescent="0.25">
      <c r="A113" s="31" t="s">
        <v>195</v>
      </c>
      <c r="B113" s="32" t="s">
        <v>196</v>
      </c>
      <c r="C113" s="33">
        <f t="shared" si="9"/>
        <v>3161400</v>
      </c>
      <c r="D113" s="34">
        <v>3161400</v>
      </c>
      <c r="E113" s="34">
        <v>0</v>
      </c>
      <c r="F113" s="34">
        <v>0</v>
      </c>
      <c r="G113" s="34">
        <v>3161400</v>
      </c>
      <c r="H113" s="34">
        <f t="shared" si="10"/>
        <v>100</v>
      </c>
      <c r="I113" s="35">
        <v>3161400</v>
      </c>
      <c r="J113" s="27">
        <f t="shared" si="11"/>
        <v>100</v>
      </c>
      <c r="K113" s="46">
        <f>C113</f>
        <v>3161400</v>
      </c>
      <c r="L113" s="37">
        <f>G113</f>
        <v>3161400</v>
      </c>
      <c r="M113" s="37">
        <f>I113</f>
        <v>3161400</v>
      </c>
    </row>
    <row r="114" spans="1:13" ht="133.5" customHeight="1" outlineLevel="7" x14ac:dyDescent="0.25">
      <c r="A114" s="11" t="s">
        <v>197</v>
      </c>
      <c r="B114" s="15" t="s">
        <v>198</v>
      </c>
      <c r="C114" s="33">
        <f t="shared" si="9"/>
        <v>3161400</v>
      </c>
      <c r="D114" s="13">
        <v>3161400</v>
      </c>
      <c r="E114" s="13">
        <v>0</v>
      </c>
      <c r="F114" s="13">
        <v>0</v>
      </c>
      <c r="G114" s="13">
        <v>3161400</v>
      </c>
      <c r="H114" s="34">
        <f t="shared" si="10"/>
        <v>100</v>
      </c>
      <c r="I114" s="25">
        <v>3161400</v>
      </c>
      <c r="J114" s="27">
        <f t="shared" si="11"/>
        <v>100</v>
      </c>
      <c r="K114" s="44"/>
    </row>
    <row r="115" spans="1:13" ht="31.5" outlineLevel="2" x14ac:dyDescent="0.25">
      <c r="A115" s="31" t="s">
        <v>199</v>
      </c>
      <c r="B115" s="32" t="s">
        <v>200</v>
      </c>
      <c r="C115" s="33">
        <f t="shared" si="9"/>
        <v>76933735.25</v>
      </c>
      <c r="D115" s="34">
        <v>16492074</v>
      </c>
      <c r="E115" s="34">
        <v>37721205</v>
      </c>
      <c r="F115" s="34">
        <v>22720456.25</v>
      </c>
      <c r="G115" s="34">
        <v>70338304</v>
      </c>
      <c r="H115" s="34">
        <f t="shared" si="10"/>
        <v>91.427127217250245</v>
      </c>
      <c r="I115" s="35">
        <v>93056387.25</v>
      </c>
      <c r="J115" s="27">
        <f t="shared" si="11"/>
        <v>75.586755599089742</v>
      </c>
      <c r="K115" s="46">
        <f>K116+K120</f>
        <v>76933735.25</v>
      </c>
      <c r="L115" s="37">
        <f>L116+L120</f>
        <v>70338304</v>
      </c>
      <c r="M115" s="37">
        <f>M116+M120</f>
        <v>93056387.25</v>
      </c>
    </row>
    <row r="116" spans="1:13" ht="31.5" outlineLevel="7" x14ac:dyDescent="0.25">
      <c r="A116" s="11" t="s">
        <v>201</v>
      </c>
      <c r="B116" s="12" t="s">
        <v>202</v>
      </c>
      <c r="C116" s="33">
        <f t="shared" si="9"/>
        <v>235872</v>
      </c>
      <c r="D116" s="13">
        <v>0</v>
      </c>
      <c r="E116" s="13">
        <v>235872</v>
      </c>
      <c r="F116" s="13">
        <v>0</v>
      </c>
      <c r="G116" s="13">
        <v>235872</v>
      </c>
      <c r="H116" s="34">
        <f t="shared" si="10"/>
        <v>100</v>
      </c>
      <c r="I116" s="25">
        <v>235872</v>
      </c>
      <c r="J116" s="27">
        <f t="shared" si="11"/>
        <v>100</v>
      </c>
      <c r="K116" s="46">
        <f>C116+C117+C118+C119</f>
        <v>2168127.25</v>
      </c>
      <c r="L116" s="37">
        <f>G116+G117+G118+G119</f>
        <v>324324</v>
      </c>
      <c r="M116" s="37">
        <f>I116+I117+I118+I119</f>
        <v>2168127.25</v>
      </c>
    </row>
    <row r="117" spans="1:13" ht="63" outlineLevel="3" x14ac:dyDescent="0.25">
      <c r="A117" s="31" t="s">
        <v>203</v>
      </c>
      <c r="B117" s="32" t="s">
        <v>204</v>
      </c>
      <c r="C117" s="33">
        <f t="shared" si="9"/>
        <v>791843.25</v>
      </c>
      <c r="D117" s="34">
        <v>0</v>
      </c>
      <c r="E117" s="34">
        <v>0</v>
      </c>
      <c r="F117" s="34">
        <v>791843.25</v>
      </c>
      <c r="G117" s="34">
        <v>0</v>
      </c>
      <c r="H117" s="34">
        <f t="shared" si="10"/>
        <v>0</v>
      </c>
      <c r="I117" s="35">
        <v>791843.25</v>
      </c>
      <c r="J117" s="27">
        <f t="shared" si="11"/>
        <v>0</v>
      </c>
      <c r="K117" s="44"/>
    </row>
    <row r="118" spans="1:13" ht="31.5" outlineLevel="7" x14ac:dyDescent="0.25">
      <c r="A118" s="11" t="s">
        <v>205</v>
      </c>
      <c r="B118" s="12" t="s">
        <v>206</v>
      </c>
      <c r="C118" s="33">
        <f t="shared" si="9"/>
        <v>953812</v>
      </c>
      <c r="D118" s="13">
        <v>0</v>
      </c>
      <c r="E118" s="13">
        <v>88452</v>
      </c>
      <c r="F118" s="13">
        <v>865360</v>
      </c>
      <c r="G118" s="13">
        <v>88452</v>
      </c>
      <c r="H118" s="34">
        <f t="shared" si="10"/>
        <v>9.2735256004327908</v>
      </c>
      <c r="I118" s="25">
        <v>953812</v>
      </c>
      <c r="J118" s="27">
        <f t="shared" si="11"/>
        <v>9.2735256004327908</v>
      </c>
      <c r="K118" s="44"/>
    </row>
    <row r="119" spans="1:13" ht="94.5" outlineLevel="7" x14ac:dyDescent="0.25">
      <c r="A119" s="11" t="s">
        <v>207</v>
      </c>
      <c r="B119" s="15" t="s">
        <v>208</v>
      </c>
      <c r="C119" s="33">
        <f t="shared" si="9"/>
        <v>186600</v>
      </c>
      <c r="D119" s="13">
        <v>0</v>
      </c>
      <c r="E119" s="13">
        <v>0</v>
      </c>
      <c r="F119" s="13">
        <v>186600</v>
      </c>
      <c r="G119" s="13">
        <v>0</v>
      </c>
      <c r="H119" s="34">
        <f t="shared" si="10"/>
        <v>0</v>
      </c>
      <c r="I119" s="25">
        <v>186600</v>
      </c>
      <c r="J119" s="27">
        <f t="shared" si="11"/>
        <v>0</v>
      </c>
      <c r="K119" s="44"/>
      <c r="M119" s="37"/>
    </row>
    <row r="120" spans="1:13" ht="15.75" outlineLevel="3" x14ac:dyDescent="0.25">
      <c r="A120" s="31" t="s">
        <v>209</v>
      </c>
      <c r="B120" s="32" t="s">
        <v>210</v>
      </c>
      <c r="C120" s="33">
        <f t="shared" si="9"/>
        <v>74765608</v>
      </c>
      <c r="D120" s="34">
        <v>16492074</v>
      </c>
      <c r="E120" s="34">
        <v>37396881</v>
      </c>
      <c r="F120" s="34">
        <v>20876653</v>
      </c>
      <c r="G120" s="34">
        <v>70013980</v>
      </c>
      <c r="H120" s="34">
        <f t="shared" si="10"/>
        <v>93.644634040827967</v>
      </c>
      <c r="I120" s="35">
        <v>90888260</v>
      </c>
      <c r="J120" s="27">
        <f t="shared" si="11"/>
        <v>77.033029348344883</v>
      </c>
      <c r="K120" s="43">
        <f>K121</f>
        <v>74765608</v>
      </c>
      <c r="L120" s="37">
        <f>L121</f>
        <v>70013980</v>
      </c>
      <c r="M120" s="37">
        <f>M121</f>
        <v>90888260</v>
      </c>
    </row>
    <row r="121" spans="1:13" ht="15.75" outlineLevel="4" x14ac:dyDescent="0.25">
      <c r="A121" s="31" t="s">
        <v>211</v>
      </c>
      <c r="B121" s="32" t="s">
        <v>212</v>
      </c>
      <c r="C121" s="33">
        <f t="shared" si="9"/>
        <v>74765608</v>
      </c>
      <c r="D121" s="34">
        <v>16492074</v>
      </c>
      <c r="E121" s="34">
        <v>37396881</v>
      </c>
      <c r="F121" s="34">
        <v>20876653</v>
      </c>
      <c r="G121" s="34">
        <v>70013980</v>
      </c>
      <c r="H121" s="34">
        <f t="shared" si="10"/>
        <v>93.644634040827967</v>
      </c>
      <c r="I121" s="35">
        <v>90888260</v>
      </c>
      <c r="J121" s="27">
        <f t="shared" si="11"/>
        <v>77.033029348344883</v>
      </c>
      <c r="K121" s="43">
        <f>C122+C123+C124+C125+C126+C127+C128+C129+C130+C131+C132+C133+C134+C135+C136+C137+C138+C139+C140+C141+C142+C143+C144</f>
        <v>74765608</v>
      </c>
      <c r="L121" s="37">
        <f>G122+G123+G124+G125+G126+G127+G128+G129+G130+G131+G132+G133+G134+G135+G136+G137+G138+G139+G140+G141+G142+G143+G144</f>
        <v>70013980</v>
      </c>
      <c r="M121" s="37">
        <f>I122+I123+I124+I125+I126+I127+I128+I129+I130+I131+I132+I133+I134+I135+I136+I137+I138+I139+I140+I141+I142+I143+I144</f>
        <v>90888260</v>
      </c>
    </row>
    <row r="122" spans="1:13" ht="126" outlineLevel="7" x14ac:dyDescent="0.25">
      <c r="A122" s="11" t="s">
        <v>213</v>
      </c>
      <c r="B122" s="15" t="s">
        <v>214</v>
      </c>
      <c r="C122" s="33">
        <f t="shared" si="9"/>
        <v>611000</v>
      </c>
      <c r="D122" s="13">
        <v>0</v>
      </c>
      <c r="E122" s="13">
        <v>611000</v>
      </c>
      <c r="F122" s="13">
        <v>0</v>
      </c>
      <c r="G122" s="13">
        <v>611000</v>
      </c>
      <c r="H122" s="34">
        <f t="shared" si="10"/>
        <v>100</v>
      </c>
      <c r="I122" s="25">
        <v>611000</v>
      </c>
      <c r="J122" s="27">
        <f t="shared" si="11"/>
        <v>100</v>
      </c>
      <c r="K122" s="44"/>
    </row>
    <row r="123" spans="1:13" ht="126" outlineLevel="7" x14ac:dyDescent="0.25">
      <c r="A123" s="11" t="s">
        <v>215</v>
      </c>
      <c r="B123" s="15" t="s">
        <v>216</v>
      </c>
      <c r="C123" s="33">
        <f t="shared" ref="C123:C155" si="12">D123+E123+F123</f>
        <v>466400</v>
      </c>
      <c r="D123" s="13">
        <v>0</v>
      </c>
      <c r="E123" s="13">
        <v>310900</v>
      </c>
      <c r="F123" s="13">
        <v>155500</v>
      </c>
      <c r="G123" s="13">
        <v>466400</v>
      </c>
      <c r="H123" s="34">
        <f t="shared" ref="H123:H155" si="13">G123/C123*100</f>
        <v>100</v>
      </c>
      <c r="I123" s="25">
        <v>466400</v>
      </c>
      <c r="J123" s="27">
        <f t="shared" ref="J123:J155" si="14">G123/I123*100</f>
        <v>100</v>
      </c>
      <c r="K123" s="44"/>
    </row>
    <row r="124" spans="1:13" ht="110.25" outlineLevel="7" x14ac:dyDescent="0.25">
      <c r="A124" s="11" t="s">
        <v>217</v>
      </c>
      <c r="B124" s="15" t="s">
        <v>218</v>
      </c>
      <c r="C124" s="33">
        <f t="shared" si="12"/>
        <v>46900</v>
      </c>
      <c r="D124" s="13">
        <v>6700</v>
      </c>
      <c r="E124" s="13">
        <v>20100</v>
      </c>
      <c r="F124" s="13">
        <v>20100</v>
      </c>
      <c r="G124" s="13">
        <v>46900</v>
      </c>
      <c r="H124" s="34">
        <f t="shared" si="13"/>
        <v>100</v>
      </c>
      <c r="I124" s="25">
        <v>67000</v>
      </c>
      <c r="J124" s="27">
        <f t="shared" si="14"/>
        <v>70</v>
      </c>
      <c r="K124" s="44"/>
    </row>
    <row r="125" spans="1:13" ht="126" outlineLevel="7" x14ac:dyDescent="0.25">
      <c r="A125" s="11" t="s">
        <v>219</v>
      </c>
      <c r="B125" s="15" t="s">
        <v>220</v>
      </c>
      <c r="C125" s="33">
        <f t="shared" si="12"/>
        <v>128600</v>
      </c>
      <c r="D125" s="13">
        <v>0</v>
      </c>
      <c r="E125" s="13">
        <v>0</v>
      </c>
      <c r="F125" s="13">
        <v>128600</v>
      </c>
      <c r="G125" s="13">
        <v>0</v>
      </c>
      <c r="H125" s="34">
        <f t="shared" si="13"/>
        <v>0</v>
      </c>
      <c r="I125" s="25">
        <v>128600</v>
      </c>
      <c r="J125" s="27">
        <f t="shared" si="14"/>
        <v>0</v>
      </c>
      <c r="K125" s="44"/>
    </row>
    <row r="126" spans="1:13" ht="189" outlineLevel="7" x14ac:dyDescent="0.25">
      <c r="A126" s="11" t="s">
        <v>221</v>
      </c>
      <c r="B126" s="15" t="s">
        <v>222</v>
      </c>
      <c r="C126" s="33">
        <f t="shared" si="12"/>
        <v>458700</v>
      </c>
      <c r="D126" s="13">
        <v>0</v>
      </c>
      <c r="E126" s="13">
        <v>0</v>
      </c>
      <c r="F126" s="13">
        <v>458700</v>
      </c>
      <c r="G126" s="13">
        <v>0</v>
      </c>
      <c r="H126" s="34">
        <f t="shared" si="13"/>
        <v>0</v>
      </c>
      <c r="I126" s="25">
        <v>458700</v>
      </c>
      <c r="J126" s="27">
        <f t="shared" si="14"/>
        <v>0</v>
      </c>
      <c r="K126" s="44"/>
    </row>
    <row r="127" spans="1:13" ht="126" outlineLevel="7" x14ac:dyDescent="0.25">
      <c r="A127" s="11" t="s">
        <v>223</v>
      </c>
      <c r="B127" s="15" t="s">
        <v>224</v>
      </c>
      <c r="C127" s="33">
        <f t="shared" si="12"/>
        <v>6879323</v>
      </c>
      <c r="D127" s="13">
        <v>1094474</v>
      </c>
      <c r="E127" s="13">
        <v>5038671</v>
      </c>
      <c r="F127" s="13">
        <v>746178</v>
      </c>
      <c r="G127" s="13">
        <v>2956223</v>
      </c>
      <c r="H127" s="34">
        <f t="shared" si="13"/>
        <v>42.972586110580941</v>
      </c>
      <c r="I127" s="25">
        <v>8171300</v>
      </c>
      <c r="J127" s="27">
        <f t="shared" si="14"/>
        <v>36.178123432012043</v>
      </c>
      <c r="K127" s="44"/>
    </row>
    <row r="128" spans="1:13" ht="173.25" outlineLevel="7" x14ac:dyDescent="0.25">
      <c r="A128" s="11" t="s">
        <v>225</v>
      </c>
      <c r="B128" s="15" t="s">
        <v>226</v>
      </c>
      <c r="C128" s="33">
        <f t="shared" si="12"/>
        <v>1088100</v>
      </c>
      <c r="D128" s="13">
        <v>0</v>
      </c>
      <c r="E128" s="13">
        <v>1088100</v>
      </c>
      <c r="F128" s="13">
        <v>0</v>
      </c>
      <c r="G128" s="13">
        <v>0</v>
      </c>
      <c r="H128" s="34">
        <f t="shared" si="13"/>
        <v>0</v>
      </c>
      <c r="I128" s="25">
        <v>1088100</v>
      </c>
      <c r="J128" s="27">
        <f t="shared" si="14"/>
        <v>0</v>
      </c>
      <c r="K128" s="44"/>
    </row>
    <row r="129" spans="1:11" ht="94.5" outlineLevel="7" x14ac:dyDescent="0.25">
      <c r="A129" s="11" t="s">
        <v>227</v>
      </c>
      <c r="B129" s="12" t="s">
        <v>228</v>
      </c>
      <c r="C129" s="33">
        <f t="shared" si="12"/>
        <v>3730000</v>
      </c>
      <c r="D129" s="13">
        <v>0</v>
      </c>
      <c r="E129" s="13">
        <v>3335000</v>
      </c>
      <c r="F129" s="13">
        <v>395000</v>
      </c>
      <c r="G129" s="13">
        <v>3730000</v>
      </c>
      <c r="H129" s="34">
        <f t="shared" si="13"/>
        <v>100</v>
      </c>
      <c r="I129" s="25">
        <v>3730000</v>
      </c>
      <c r="J129" s="27">
        <f t="shared" si="14"/>
        <v>100</v>
      </c>
      <c r="K129" s="44"/>
    </row>
    <row r="130" spans="1:11" ht="119.25" customHeight="1" outlineLevel="7" x14ac:dyDescent="0.25">
      <c r="A130" s="11" t="s">
        <v>229</v>
      </c>
      <c r="B130" s="15" t="s">
        <v>230</v>
      </c>
      <c r="C130" s="33">
        <f t="shared" si="12"/>
        <v>231660</v>
      </c>
      <c r="D130" s="13">
        <v>0</v>
      </c>
      <c r="E130" s="13">
        <v>4260</v>
      </c>
      <c r="F130" s="13">
        <v>227400</v>
      </c>
      <c r="G130" s="13">
        <v>0</v>
      </c>
      <c r="H130" s="34">
        <f t="shared" si="13"/>
        <v>0</v>
      </c>
      <c r="I130" s="25">
        <v>231660</v>
      </c>
      <c r="J130" s="27">
        <f t="shared" si="14"/>
        <v>0</v>
      </c>
      <c r="K130" s="44"/>
    </row>
    <row r="131" spans="1:11" ht="180" customHeight="1" outlineLevel="7" x14ac:dyDescent="0.25">
      <c r="A131" s="11" t="s">
        <v>231</v>
      </c>
      <c r="B131" s="15" t="s">
        <v>232</v>
      </c>
      <c r="C131" s="33">
        <f t="shared" si="12"/>
        <v>375000</v>
      </c>
      <c r="D131" s="13">
        <v>0</v>
      </c>
      <c r="E131" s="13">
        <v>0</v>
      </c>
      <c r="F131" s="13">
        <v>375000</v>
      </c>
      <c r="G131" s="13">
        <v>0</v>
      </c>
      <c r="H131" s="34">
        <f t="shared" si="13"/>
        <v>0</v>
      </c>
      <c r="I131" s="25">
        <v>375000</v>
      </c>
      <c r="J131" s="27">
        <f t="shared" si="14"/>
        <v>0</v>
      </c>
      <c r="K131" s="44"/>
    </row>
    <row r="132" spans="1:11" ht="173.25" outlineLevel="7" x14ac:dyDescent="0.25">
      <c r="A132" s="11" t="s">
        <v>233</v>
      </c>
      <c r="B132" s="15" t="s">
        <v>234</v>
      </c>
      <c r="C132" s="33">
        <f t="shared" si="12"/>
        <v>412425</v>
      </c>
      <c r="D132" s="13">
        <v>0</v>
      </c>
      <c r="E132" s="13">
        <v>359850</v>
      </c>
      <c r="F132" s="13">
        <v>52575</v>
      </c>
      <c r="G132" s="13">
        <v>394900</v>
      </c>
      <c r="H132" s="34">
        <f t="shared" si="13"/>
        <v>95.750742559253197</v>
      </c>
      <c r="I132" s="25">
        <v>535100</v>
      </c>
      <c r="J132" s="27">
        <f t="shared" si="14"/>
        <v>73.799289852364041</v>
      </c>
      <c r="K132" s="44"/>
    </row>
    <row r="133" spans="1:11" ht="131.25" customHeight="1" outlineLevel="7" x14ac:dyDescent="0.25">
      <c r="A133" s="11" t="s">
        <v>235</v>
      </c>
      <c r="B133" s="15" t="s">
        <v>236</v>
      </c>
      <c r="C133" s="33">
        <f t="shared" si="12"/>
        <v>100000</v>
      </c>
      <c r="D133" s="13">
        <v>0</v>
      </c>
      <c r="E133" s="13">
        <v>0</v>
      </c>
      <c r="F133" s="13">
        <v>100000</v>
      </c>
      <c r="G133" s="13">
        <v>100000</v>
      </c>
      <c r="H133" s="34">
        <f t="shared" si="13"/>
        <v>100</v>
      </c>
      <c r="I133" s="25">
        <v>100000</v>
      </c>
      <c r="J133" s="27">
        <f t="shared" si="14"/>
        <v>100</v>
      </c>
      <c r="K133" s="44"/>
    </row>
    <row r="134" spans="1:11" ht="78.75" outlineLevel="7" x14ac:dyDescent="0.25">
      <c r="A134" s="11" t="s">
        <v>237</v>
      </c>
      <c r="B134" s="12" t="s">
        <v>238</v>
      </c>
      <c r="C134" s="33">
        <f t="shared" si="12"/>
        <v>185700</v>
      </c>
      <c r="D134" s="13">
        <v>0</v>
      </c>
      <c r="E134" s="13">
        <v>185700</v>
      </c>
      <c r="F134" s="13">
        <v>0</v>
      </c>
      <c r="G134" s="13">
        <v>185700</v>
      </c>
      <c r="H134" s="34">
        <f t="shared" si="13"/>
        <v>100</v>
      </c>
      <c r="I134" s="25">
        <v>185700</v>
      </c>
      <c r="J134" s="27">
        <f t="shared" si="14"/>
        <v>100</v>
      </c>
      <c r="K134" s="44"/>
    </row>
    <row r="135" spans="1:11" ht="110.25" outlineLevel="7" x14ac:dyDescent="0.25">
      <c r="A135" s="11" t="s">
        <v>239</v>
      </c>
      <c r="B135" s="15" t="s">
        <v>240</v>
      </c>
      <c r="C135" s="33">
        <f t="shared" si="12"/>
        <v>500000</v>
      </c>
      <c r="D135" s="13">
        <v>0</v>
      </c>
      <c r="E135" s="13">
        <v>0</v>
      </c>
      <c r="F135" s="13">
        <v>500000</v>
      </c>
      <c r="G135" s="13">
        <v>500000</v>
      </c>
      <c r="H135" s="34">
        <f t="shared" si="13"/>
        <v>100</v>
      </c>
      <c r="I135" s="25">
        <v>500000</v>
      </c>
      <c r="J135" s="27">
        <f t="shared" si="14"/>
        <v>100</v>
      </c>
      <c r="K135" s="44"/>
    </row>
    <row r="136" spans="1:11" ht="126" outlineLevel="7" x14ac:dyDescent="0.25">
      <c r="A136" s="11" t="s">
        <v>241</v>
      </c>
      <c r="B136" s="15" t="s">
        <v>242</v>
      </c>
      <c r="C136" s="33">
        <f t="shared" si="12"/>
        <v>758000</v>
      </c>
      <c r="D136" s="13">
        <v>0</v>
      </c>
      <c r="E136" s="13">
        <v>758000</v>
      </c>
      <c r="F136" s="13">
        <v>0</v>
      </c>
      <c r="G136" s="13">
        <v>0</v>
      </c>
      <c r="H136" s="34">
        <f t="shared" si="13"/>
        <v>0</v>
      </c>
      <c r="I136" s="25">
        <v>758000</v>
      </c>
      <c r="J136" s="27">
        <f t="shared" si="14"/>
        <v>0</v>
      </c>
      <c r="K136" s="44"/>
    </row>
    <row r="137" spans="1:11" ht="110.25" outlineLevel="7" x14ac:dyDescent="0.25">
      <c r="A137" s="11" t="s">
        <v>243</v>
      </c>
      <c r="B137" s="15" t="s">
        <v>244</v>
      </c>
      <c r="C137" s="33">
        <f t="shared" si="12"/>
        <v>41100</v>
      </c>
      <c r="D137" s="13">
        <v>0</v>
      </c>
      <c r="E137" s="13">
        <v>41100</v>
      </c>
      <c r="F137" s="13">
        <v>0</v>
      </c>
      <c r="G137" s="13">
        <v>41100</v>
      </c>
      <c r="H137" s="34">
        <f t="shared" si="13"/>
        <v>100</v>
      </c>
      <c r="I137" s="25">
        <v>41100</v>
      </c>
      <c r="J137" s="27">
        <f t="shared" si="14"/>
        <v>100</v>
      </c>
      <c r="K137" s="44"/>
    </row>
    <row r="138" spans="1:11" ht="126" outlineLevel="7" x14ac:dyDescent="0.25">
      <c r="A138" s="11" t="s">
        <v>245</v>
      </c>
      <c r="B138" s="15" t="s">
        <v>246</v>
      </c>
      <c r="C138" s="33">
        <f t="shared" si="12"/>
        <v>232800</v>
      </c>
      <c r="D138" s="13">
        <v>0</v>
      </c>
      <c r="E138" s="13">
        <v>0</v>
      </c>
      <c r="F138" s="13">
        <v>232800</v>
      </c>
      <c r="G138" s="13">
        <v>0</v>
      </c>
      <c r="H138" s="34">
        <f t="shared" si="13"/>
        <v>0</v>
      </c>
      <c r="I138" s="25">
        <v>232800</v>
      </c>
      <c r="J138" s="27">
        <f t="shared" si="14"/>
        <v>0</v>
      </c>
      <c r="K138" s="44"/>
    </row>
    <row r="139" spans="1:11" ht="173.25" outlineLevel="7" x14ac:dyDescent="0.25">
      <c r="A139" s="11" t="s">
        <v>247</v>
      </c>
      <c r="B139" s="15" t="s">
        <v>248</v>
      </c>
      <c r="C139" s="33">
        <f t="shared" si="12"/>
        <v>47317900</v>
      </c>
      <c r="D139" s="13">
        <v>15390900</v>
      </c>
      <c r="E139" s="13">
        <v>23068000</v>
      </c>
      <c r="F139" s="13">
        <v>8859000</v>
      </c>
      <c r="G139" s="13">
        <v>52617900</v>
      </c>
      <c r="H139" s="34">
        <f t="shared" si="13"/>
        <v>111.20083520190033</v>
      </c>
      <c r="I139" s="25">
        <v>62005800</v>
      </c>
      <c r="J139" s="27">
        <f t="shared" si="14"/>
        <v>84.85964216250737</v>
      </c>
      <c r="K139" s="44"/>
    </row>
    <row r="140" spans="1:11" ht="157.5" outlineLevel="7" x14ac:dyDescent="0.25">
      <c r="A140" s="11" t="s">
        <v>249</v>
      </c>
      <c r="B140" s="15" t="s">
        <v>250</v>
      </c>
      <c r="C140" s="33">
        <f t="shared" si="12"/>
        <v>60000</v>
      </c>
      <c r="D140" s="13">
        <v>0</v>
      </c>
      <c r="E140" s="13">
        <v>60000</v>
      </c>
      <c r="F140" s="13">
        <v>0</v>
      </c>
      <c r="G140" s="13">
        <v>53571.43</v>
      </c>
      <c r="H140" s="34">
        <f t="shared" si="13"/>
        <v>89.285716666666673</v>
      </c>
      <c r="I140" s="25">
        <v>60000</v>
      </c>
      <c r="J140" s="27">
        <f t="shared" si="14"/>
        <v>89.285716666666673</v>
      </c>
      <c r="K140" s="44"/>
    </row>
    <row r="141" spans="1:11" ht="111.75" customHeight="1" outlineLevel="7" x14ac:dyDescent="0.25">
      <c r="A141" s="11" t="s">
        <v>251</v>
      </c>
      <c r="B141" s="15" t="s">
        <v>252</v>
      </c>
      <c r="C141" s="33">
        <f t="shared" si="12"/>
        <v>516300</v>
      </c>
      <c r="D141" s="13">
        <v>0</v>
      </c>
      <c r="E141" s="13">
        <v>516300</v>
      </c>
      <c r="F141" s="13">
        <v>0</v>
      </c>
      <c r="G141" s="13">
        <v>516300</v>
      </c>
      <c r="H141" s="34">
        <f t="shared" si="13"/>
        <v>100</v>
      </c>
      <c r="I141" s="25">
        <v>516300</v>
      </c>
      <c r="J141" s="27">
        <f t="shared" si="14"/>
        <v>100</v>
      </c>
      <c r="K141" s="44"/>
    </row>
    <row r="142" spans="1:11" ht="327.75" customHeight="1" outlineLevel="7" x14ac:dyDescent="0.25">
      <c r="A142" s="11" t="s">
        <v>253</v>
      </c>
      <c r="B142" s="15" t="s">
        <v>254</v>
      </c>
      <c r="C142" s="33">
        <f t="shared" si="12"/>
        <v>5700000</v>
      </c>
      <c r="D142" s="13">
        <v>0</v>
      </c>
      <c r="E142" s="13">
        <v>0</v>
      </c>
      <c r="F142" s="13">
        <v>5700000</v>
      </c>
      <c r="G142" s="13">
        <v>3600000</v>
      </c>
      <c r="H142" s="34">
        <f t="shared" si="13"/>
        <v>63.157894736842103</v>
      </c>
      <c r="I142" s="25">
        <v>5700000</v>
      </c>
      <c r="J142" s="27">
        <f t="shared" si="14"/>
        <v>63.157894736842103</v>
      </c>
      <c r="K142" s="44"/>
    </row>
    <row r="143" spans="1:11" ht="126" outlineLevel="7" x14ac:dyDescent="0.25">
      <c r="A143" s="11" t="s">
        <v>255</v>
      </c>
      <c r="B143" s="15" t="s">
        <v>256</v>
      </c>
      <c r="C143" s="33">
        <f t="shared" si="12"/>
        <v>1999900</v>
      </c>
      <c r="D143" s="13">
        <v>0</v>
      </c>
      <c r="E143" s="13">
        <v>1999900</v>
      </c>
      <c r="F143" s="13">
        <v>0</v>
      </c>
      <c r="G143" s="13">
        <v>1999900</v>
      </c>
      <c r="H143" s="34">
        <f t="shared" si="13"/>
        <v>100</v>
      </c>
      <c r="I143" s="25">
        <v>1999900</v>
      </c>
      <c r="J143" s="27">
        <f t="shared" si="14"/>
        <v>100</v>
      </c>
      <c r="K143" s="44"/>
    </row>
    <row r="144" spans="1:11" ht="189" outlineLevel="7" x14ac:dyDescent="0.25">
      <c r="A144" s="11" t="s">
        <v>257</v>
      </c>
      <c r="B144" s="15" t="s">
        <v>258</v>
      </c>
      <c r="C144" s="33">
        <f t="shared" si="12"/>
        <v>2925800</v>
      </c>
      <c r="D144" s="13">
        <v>0</v>
      </c>
      <c r="E144" s="13">
        <v>0</v>
      </c>
      <c r="F144" s="13">
        <v>2925800</v>
      </c>
      <c r="G144" s="13">
        <v>2194085.5699999998</v>
      </c>
      <c r="H144" s="34">
        <f t="shared" si="13"/>
        <v>74.990962130015717</v>
      </c>
      <c r="I144" s="25">
        <v>2925800</v>
      </c>
      <c r="J144" s="27">
        <f t="shared" si="14"/>
        <v>74.990962130015717</v>
      </c>
      <c r="K144" s="44"/>
    </row>
    <row r="145" spans="1:13" ht="31.5" outlineLevel="2" x14ac:dyDescent="0.25">
      <c r="A145" s="31" t="s">
        <v>259</v>
      </c>
      <c r="B145" s="32" t="s">
        <v>260</v>
      </c>
      <c r="C145" s="33">
        <f t="shared" si="12"/>
        <v>168242758.60999998</v>
      </c>
      <c r="D145" s="34">
        <v>44423127.609999999</v>
      </c>
      <c r="E145" s="34">
        <v>78020152.569999993</v>
      </c>
      <c r="F145" s="34">
        <v>45799478.43</v>
      </c>
      <c r="G145" s="34">
        <v>155528138.38</v>
      </c>
      <c r="H145" s="34">
        <f t="shared" si="13"/>
        <v>92.442693917380723</v>
      </c>
      <c r="I145" s="35">
        <v>232177500</v>
      </c>
      <c r="J145" s="27">
        <f t="shared" si="14"/>
        <v>66.986740050177133</v>
      </c>
      <c r="K145" s="46">
        <f>C146+K148+K163+K169</f>
        <v>168242758.61000001</v>
      </c>
      <c r="L145" s="37">
        <f>G146+L148+L163+L169</f>
        <v>155528138.38</v>
      </c>
      <c r="M145" s="37">
        <f>I146+M148+M169+M163</f>
        <v>232177500</v>
      </c>
    </row>
    <row r="146" spans="1:13" ht="63" outlineLevel="7" x14ac:dyDescent="0.25">
      <c r="A146" s="11" t="s">
        <v>261</v>
      </c>
      <c r="B146" s="12" t="s">
        <v>262</v>
      </c>
      <c r="C146" s="33">
        <f t="shared" si="12"/>
        <v>2300</v>
      </c>
      <c r="D146" s="13">
        <v>0</v>
      </c>
      <c r="E146" s="13">
        <v>2300</v>
      </c>
      <c r="F146" s="13">
        <v>0</v>
      </c>
      <c r="G146" s="13">
        <v>2300</v>
      </c>
      <c r="H146" s="34">
        <f t="shared" si="13"/>
        <v>100</v>
      </c>
      <c r="I146" s="25">
        <v>2300</v>
      </c>
      <c r="J146" s="27">
        <f t="shared" si="14"/>
        <v>100</v>
      </c>
      <c r="K146" s="44"/>
    </row>
    <row r="147" spans="1:13" ht="47.25" outlineLevel="3" x14ac:dyDescent="0.25">
      <c r="A147" s="31" t="s">
        <v>263</v>
      </c>
      <c r="B147" s="32" t="s">
        <v>264</v>
      </c>
      <c r="C147" s="33">
        <f t="shared" si="12"/>
        <v>134497516.81999999</v>
      </c>
      <c r="D147" s="34">
        <v>36169544.93</v>
      </c>
      <c r="E147" s="34">
        <v>62510084.619999997</v>
      </c>
      <c r="F147" s="34">
        <v>35817887.270000003</v>
      </c>
      <c r="G147" s="34">
        <v>124096507.81999999</v>
      </c>
      <c r="H147" s="34">
        <f t="shared" si="13"/>
        <v>92.266765033350154</v>
      </c>
      <c r="I147" s="35">
        <v>188547100</v>
      </c>
      <c r="J147" s="27">
        <f t="shared" si="14"/>
        <v>65.817245568879073</v>
      </c>
      <c r="K147" s="44"/>
    </row>
    <row r="148" spans="1:13" ht="47.25" outlineLevel="4" x14ac:dyDescent="0.25">
      <c r="A148" s="31" t="s">
        <v>265</v>
      </c>
      <c r="B148" s="32" t="s">
        <v>266</v>
      </c>
      <c r="C148" s="33">
        <f t="shared" si="12"/>
        <v>134497516.81999999</v>
      </c>
      <c r="D148" s="34">
        <v>36169544.93</v>
      </c>
      <c r="E148" s="34">
        <v>62510084.619999997</v>
      </c>
      <c r="F148" s="34">
        <v>35817887.270000003</v>
      </c>
      <c r="G148" s="34">
        <v>124096507.81999999</v>
      </c>
      <c r="H148" s="34">
        <f t="shared" si="13"/>
        <v>92.266765033350154</v>
      </c>
      <c r="I148" s="35">
        <v>188547100</v>
      </c>
      <c r="J148" s="27">
        <f t="shared" si="14"/>
        <v>65.817245568879073</v>
      </c>
      <c r="K148" s="46">
        <f>C149+C150+C151+C152+C153+C154+C155+C156+C157+C158+C159+C160+C161+C162</f>
        <v>134497516.82000002</v>
      </c>
      <c r="L148" s="37">
        <f>G149+G150+G151+G152+G153+G154+G155+G156+G157+G158+G159+G160+G161+G162</f>
        <v>124096507.81999999</v>
      </c>
      <c r="M148" s="37">
        <f>I149+I150+I151+I152+I153+I154+I155+I156+I157+I158+I159+I160+I161+I162</f>
        <v>188547100</v>
      </c>
    </row>
    <row r="149" spans="1:13" ht="204.75" outlineLevel="7" x14ac:dyDescent="0.25">
      <c r="A149" s="11" t="s">
        <v>267</v>
      </c>
      <c r="B149" s="15" t="s">
        <v>268</v>
      </c>
      <c r="C149" s="33">
        <f t="shared" si="12"/>
        <v>25351000</v>
      </c>
      <c r="D149" s="13">
        <v>7451000</v>
      </c>
      <c r="E149" s="13">
        <v>9120000</v>
      </c>
      <c r="F149" s="13">
        <v>8780000</v>
      </c>
      <c r="G149" s="13">
        <v>24981000</v>
      </c>
      <c r="H149" s="34">
        <f t="shared" si="13"/>
        <v>98.54049149934913</v>
      </c>
      <c r="I149" s="25">
        <v>34497700</v>
      </c>
      <c r="J149" s="27">
        <f t="shared" si="14"/>
        <v>72.413523220388612</v>
      </c>
      <c r="K149" s="44"/>
    </row>
    <row r="150" spans="1:13" ht="186.75" customHeight="1" outlineLevel="7" x14ac:dyDescent="0.25">
      <c r="A150" s="11" t="s">
        <v>269</v>
      </c>
      <c r="B150" s="15" t="s">
        <v>270</v>
      </c>
      <c r="C150" s="33">
        <f t="shared" si="12"/>
        <v>30500</v>
      </c>
      <c r="D150" s="13">
        <v>0</v>
      </c>
      <c r="E150" s="13">
        <v>15000</v>
      </c>
      <c r="F150" s="13">
        <v>15500</v>
      </c>
      <c r="G150" s="13">
        <v>9110</v>
      </c>
      <c r="H150" s="34">
        <f t="shared" si="13"/>
        <v>29.868852459016392</v>
      </c>
      <c r="I150" s="25">
        <v>30500</v>
      </c>
      <c r="J150" s="27">
        <f t="shared" si="14"/>
        <v>29.868852459016392</v>
      </c>
      <c r="K150" s="44"/>
    </row>
    <row r="151" spans="1:13" ht="158.25" customHeight="1" outlineLevel="7" x14ac:dyDescent="0.25">
      <c r="A151" s="11" t="s">
        <v>271</v>
      </c>
      <c r="B151" s="15" t="s">
        <v>272</v>
      </c>
      <c r="C151" s="33">
        <f t="shared" si="12"/>
        <v>38140</v>
      </c>
      <c r="D151" s="13">
        <v>12040</v>
      </c>
      <c r="E151" s="13">
        <v>11900</v>
      </c>
      <c r="F151" s="13">
        <v>14200</v>
      </c>
      <c r="G151" s="13">
        <v>35200</v>
      </c>
      <c r="H151" s="34">
        <f t="shared" si="13"/>
        <v>92.291557420031467</v>
      </c>
      <c r="I151" s="25">
        <v>48800</v>
      </c>
      <c r="J151" s="27">
        <f t="shared" si="14"/>
        <v>72.131147540983605</v>
      </c>
      <c r="K151" s="44"/>
    </row>
    <row r="152" spans="1:13" ht="265.5" customHeight="1" outlineLevel="7" x14ac:dyDescent="0.25">
      <c r="A152" s="11" t="s">
        <v>273</v>
      </c>
      <c r="B152" s="15" t="s">
        <v>274</v>
      </c>
      <c r="C152" s="33">
        <f t="shared" si="12"/>
        <v>4655990.3</v>
      </c>
      <c r="D152" s="13">
        <v>1422004</v>
      </c>
      <c r="E152" s="13">
        <v>1772580.3</v>
      </c>
      <c r="F152" s="13">
        <v>1461406</v>
      </c>
      <c r="G152" s="13">
        <v>4655990.3</v>
      </c>
      <c r="H152" s="34">
        <f t="shared" si="13"/>
        <v>100</v>
      </c>
      <c r="I152" s="25">
        <v>5908900</v>
      </c>
      <c r="J152" s="27">
        <f t="shared" si="14"/>
        <v>78.796227724280328</v>
      </c>
      <c r="K152" s="44"/>
    </row>
    <row r="153" spans="1:13" ht="92.25" customHeight="1" outlineLevel="7" x14ac:dyDescent="0.25">
      <c r="A153" s="11" t="s">
        <v>275</v>
      </c>
      <c r="B153" s="12" t="s">
        <v>276</v>
      </c>
      <c r="C153" s="33">
        <f t="shared" si="12"/>
        <v>74932</v>
      </c>
      <c r="D153" s="13">
        <v>20450</v>
      </c>
      <c r="E153" s="13">
        <v>28161</v>
      </c>
      <c r="F153" s="13">
        <v>26321</v>
      </c>
      <c r="G153" s="13">
        <v>74932</v>
      </c>
      <c r="H153" s="34">
        <f t="shared" si="13"/>
        <v>100</v>
      </c>
      <c r="I153" s="25">
        <v>81400</v>
      </c>
      <c r="J153" s="27">
        <f t="shared" si="14"/>
        <v>92.054054054054063</v>
      </c>
      <c r="K153" s="44"/>
    </row>
    <row r="154" spans="1:13" ht="173.25" outlineLevel="7" x14ac:dyDescent="0.25">
      <c r="A154" s="11" t="s">
        <v>277</v>
      </c>
      <c r="B154" s="15" t="s">
        <v>278</v>
      </c>
      <c r="C154" s="33">
        <f t="shared" si="12"/>
        <v>376950</v>
      </c>
      <c r="D154" s="13">
        <v>125650</v>
      </c>
      <c r="E154" s="13">
        <v>125650</v>
      </c>
      <c r="F154" s="13">
        <v>125650</v>
      </c>
      <c r="G154" s="13">
        <v>151151.75</v>
      </c>
      <c r="H154" s="34">
        <f t="shared" si="13"/>
        <v>40.098620506698502</v>
      </c>
      <c r="I154" s="25">
        <v>502600</v>
      </c>
      <c r="J154" s="27">
        <f t="shared" si="14"/>
        <v>30.073965380023875</v>
      </c>
      <c r="K154" s="44"/>
    </row>
    <row r="155" spans="1:13" ht="134.25" customHeight="1" outlineLevel="7" x14ac:dyDescent="0.25">
      <c r="A155" s="11" t="s">
        <v>279</v>
      </c>
      <c r="B155" s="15" t="s">
        <v>280</v>
      </c>
      <c r="C155" s="33">
        <f t="shared" si="12"/>
        <v>15895</v>
      </c>
      <c r="D155" s="13">
        <v>4640</v>
      </c>
      <c r="E155" s="13">
        <v>5197</v>
      </c>
      <c r="F155" s="13">
        <v>6058</v>
      </c>
      <c r="G155" s="13">
        <v>15200</v>
      </c>
      <c r="H155" s="34">
        <f t="shared" si="13"/>
        <v>95.627555835168295</v>
      </c>
      <c r="I155" s="25">
        <v>20600</v>
      </c>
      <c r="J155" s="27">
        <f t="shared" si="14"/>
        <v>73.786407766990294</v>
      </c>
      <c r="K155" s="44"/>
    </row>
    <row r="156" spans="1:13" ht="160.5" customHeight="1" outlineLevel="7" x14ac:dyDescent="0.25">
      <c r="A156" s="11" t="s">
        <v>281</v>
      </c>
      <c r="B156" s="15" t="s">
        <v>282</v>
      </c>
      <c r="C156" s="33">
        <f t="shared" ref="C156:C182" si="15">D156+E156+F156</f>
        <v>936378.51</v>
      </c>
      <c r="D156" s="13">
        <v>246259.1</v>
      </c>
      <c r="E156" s="13">
        <v>310026.88</v>
      </c>
      <c r="F156" s="13">
        <v>380092.53</v>
      </c>
      <c r="G156" s="13">
        <v>693762.5</v>
      </c>
      <c r="H156" s="34">
        <f t="shared" ref="H156:H183" si="16">G156/C156*100</f>
        <v>74.089963897185115</v>
      </c>
      <c r="I156" s="25">
        <v>1280100</v>
      </c>
      <c r="J156" s="27">
        <f t="shared" ref="J156:J183" si="17">G156/I156*100</f>
        <v>54.1959612530271</v>
      </c>
      <c r="K156" s="44"/>
    </row>
    <row r="157" spans="1:13" ht="225" customHeight="1" outlineLevel="7" x14ac:dyDescent="0.25">
      <c r="A157" s="11" t="s">
        <v>283</v>
      </c>
      <c r="B157" s="15" t="s">
        <v>284</v>
      </c>
      <c r="C157" s="33">
        <f t="shared" si="15"/>
        <v>620100</v>
      </c>
      <c r="D157" s="13">
        <v>214650</v>
      </c>
      <c r="E157" s="13">
        <v>198750</v>
      </c>
      <c r="F157" s="13">
        <v>206700</v>
      </c>
      <c r="G157" s="13">
        <v>620100</v>
      </c>
      <c r="H157" s="34">
        <f t="shared" si="16"/>
        <v>100</v>
      </c>
      <c r="I157" s="25">
        <v>730100</v>
      </c>
      <c r="J157" s="27">
        <f t="shared" si="17"/>
        <v>84.933570743733739</v>
      </c>
      <c r="K157" s="44"/>
    </row>
    <row r="158" spans="1:13" ht="252" outlineLevel="7" x14ac:dyDescent="0.25">
      <c r="A158" s="11" t="s">
        <v>285</v>
      </c>
      <c r="B158" s="15" t="s">
        <v>286</v>
      </c>
      <c r="C158" s="33">
        <f t="shared" si="15"/>
        <v>53652620.119999997</v>
      </c>
      <c r="D158" s="13">
        <v>14619179.220000001</v>
      </c>
      <c r="E158" s="13">
        <v>30113787.219999999</v>
      </c>
      <c r="F158" s="13">
        <v>8919653.6799999997</v>
      </c>
      <c r="G158" s="13">
        <v>52080498.920000002</v>
      </c>
      <c r="H158" s="34">
        <f t="shared" si="16"/>
        <v>97.069814677300442</v>
      </c>
      <c r="I158" s="25">
        <v>72975300</v>
      </c>
      <c r="J158" s="27">
        <f t="shared" si="17"/>
        <v>71.367296770277065</v>
      </c>
      <c r="K158" s="44"/>
    </row>
    <row r="159" spans="1:13" ht="156.75" customHeight="1" outlineLevel="7" x14ac:dyDescent="0.25">
      <c r="A159" s="11" t="s">
        <v>287</v>
      </c>
      <c r="B159" s="15" t="s">
        <v>288</v>
      </c>
      <c r="C159" s="33">
        <f t="shared" si="15"/>
        <v>3155053.4299999997</v>
      </c>
      <c r="D159" s="13">
        <v>1108733.01</v>
      </c>
      <c r="E159" s="13">
        <v>1382507.92</v>
      </c>
      <c r="F159" s="13">
        <v>663812.5</v>
      </c>
      <c r="G159" s="13">
        <v>2491240.83</v>
      </c>
      <c r="H159" s="34">
        <f t="shared" si="16"/>
        <v>78.960337289755515</v>
      </c>
      <c r="I159" s="25">
        <v>4188300</v>
      </c>
      <c r="J159" s="27">
        <f t="shared" si="17"/>
        <v>59.480954802664563</v>
      </c>
      <c r="K159" s="44"/>
    </row>
    <row r="160" spans="1:13" ht="126" outlineLevel="7" x14ac:dyDescent="0.25">
      <c r="A160" s="11" t="s">
        <v>289</v>
      </c>
      <c r="B160" s="15" t="s">
        <v>290</v>
      </c>
      <c r="C160" s="33">
        <f t="shared" si="15"/>
        <v>8610450</v>
      </c>
      <c r="D160" s="13">
        <v>0</v>
      </c>
      <c r="E160" s="13">
        <v>4305225</v>
      </c>
      <c r="F160" s="13">
        <v>4305225</v>
      </c>
      <c r="G160" s="13">
        <v>1493914</v>
      </c>
      <c r="H160" s="34">
        <f t="shared" si="16"/>
        <v>17.350010742760251</v>
      </c>
      <c r="I160" s="25">
        <v>17220900</v>
      </c>
      <c r="J160" s="27">
        <f t="shared" si="17"/>
        <v>8.6750053713801254</v>
      </c>
      <c r="K160" s="44"/>
    </row>
    <row r="161" spans="1:13" ht="276" customHeight="1" outlineLevel="7" x14ac:dyDescent="0.25">
      <c r="A161" s="11" t="s">
        <v>291</v>
      </c>
      <c r="B161" s="15" t="s">
        <v>292</v>
      </c>
      <c r="C161" s="33">
        <f t="shared" si="15"/>
        <v>36609478.760000005</v>
      </c>
      <c r="D161" s="13">
        <v>10821675.24</v>
      </c>
      <c r="E161" s="13">
        <v>14999225.710000001</v>
      </c>
      <c r="F161" s="13">
        <v>10788577.810000001</v>
      </c>
      <c r="G161" s="13">
        <v>36443677.520000003</v>
      </c>
      <c r="H161" s="34">
        <f t="shared" si="16"/>
        <v>99.547108438535986</v>
      </c>
      <c r="I161" s="25">
        <v>50594200</v>
      </c>
      <c r="J161" s="27">
        <f t="shared" si="17"/>
        <v>72.03133465891348</v>
      </c>
      <c r="K161" s="44"/>
    </row>
    <row r="162" spans="1:13" ht="111.75" customHeight="1" outlineLevel="7" x14ac:dyDescent="0.25">
      <c r="A162" s="11" t="s">
        <v>293</v>
      </c>
      <c r="B162" s="15" t="s">
        <v>294</v>
      </c>
      <c r="C162" s="33">
        <f t="shared" si="15"/>
        <v>370028.7</v>
      </c>
      <c r="D162" s="13">
        <v>123264.36</v>
      </c>
      <c r="E162" s="13">
        <v>122073.59</v>
      </c>
      <c r="F162" s="13">
        <v>124690.75</v>
      </c>
      <c r="G162" s="13">
        <v>350730</v>
      </c>
      <c r="H162" s="34">
        <f t="shared" si="16"/>
        <v>94.784539685705454</v>
      </c>
      <c r="I162" s="25">
        <v>467700</v>
      </c>
      <c r="J162" s="27">
        <f t="shared" si="17"/>
        <v>74.99037844772289</v>
      </c>
      <c r="K162" s="44"/>
    </row>
    <row r="163" spans="1:13" ht="94.5" outlineLevel="7" x14ac:dyDescent="0.25">
      <c r="A163" s="11" t="s">
        <v>295</v>
      </c>
      <c r="B163" s="12" t="s">
        <v>296</v>
      </c>
      <c r="C163" s="33">
        <f t="shared" si="15"/>
        <v>2831179</v>
      </c>
      <c r="D163" s="13">
        <v>943729</v>
      </c>
      <c r="E163" s="13">
        <v>943725</v>
      </c>
      <c r="F163" s="13">
        <v>943725</v>
      </c>
      <c r="G163" s="13">
        <v>1887454</v>
      </c>
      <c r="H163" s="34">
        <f t="shared" si="16"/>
        <v>66.666713761298737</v>
      </c>
      <c r="I163" s="25">
        <v>3774900</v>
      </c>
      <c r="J163" s="27">
        <f t="shared" si="17"/>
        <v>50.000105963071874</v>
      </c>
      <c r="K163" s="46">
        <f>C163+C164+C166</f>
        <v>5251679</v>
      </c>
      <c r="L163" s="37">
        <f>G163+G164+G166</f>
        <v>3656576.05</v>
      </c>
      <c r="M163" s="37">
        <f>I163+I164+I166</f>
        <v>6195400</v>
      </c>
    </row>
    <row r="164" spans="1:13" ht="78.75" outlineLevel="4" x14ac:dyDescent="0.25">
      <c r="A164" s="31" t="s">
        <v>297</v>
      </c>
      <c r="B164" s="32" t="s">
        <v>298</v>
      </c>
      <c r="C164" s="33">
        <f t="shared" si="15"/>
        <v>2209600</v>
      </c>
      <c r="D164" s="34">
        <v>0</v>
      </c>
      <c r="E164" s="34">
        <v>1759118.05</v>
      </c>
      <c r="F164" s="34">
        <v>450481.95</v>
      </c>
      <c r="G164" s="34">
        <v>1759118.05</v>
      </c>
      <c r="H164" s="34">
        <f t="shared" si="16"/>
        <v>79.612511314265021</v>
      </c>
      <c r="I164" s="35">
        <v>2209600</v>
      </c>
      <c r="J164" s="27">
        <f t="shared" si="17"/>
        <v>79.612511314265021</v>
      </c>
      <c r="K164" s="44"/>
    </row>
    <row r="165" spans="1:13" ht="157.5" outlineLevel="7" x14ac:dyDescent="0.25">
      <c r="A165" s="11" t="s">
        <v>299</v>
      </c>
      <c r="B165" s="15" t="s">
        <v>300</v>
      </c>
      <c r="C165" s="33">
        <f t="shared" si="15"/>
        <v>2209600</v>
      </c>
      <c r="D165" s="13">
        <v>0</v>
      </c>
      <c r="E165" s="13">
        <v>0</v>
      </c>
      <c r="F165" s="13">
        <v>2209600</v>
      </c>
      <c r="G165" s="13">
        <v>1759118.05</v>
      </c>
      <c r="H165" s="34">
        <f t="shared" si="16"/>
        <v>79.612511314265021</v>
      </c>
      <c r="I165" s="25">
        <v>2209600</v>
      </c>
      <c r="J165" s="27">
        <f t="shared" si="17"/>
        <v>79.612511314265021</v>
      </c>
      <c r="K165" s="44"/>
    </row>
    <row r="166" spans="1:13" ht="47.25" outlineLevel="3" x14ac:dyDescent="0.25">
      <c r="A166" s="31" t="s">
        <v>301</v>
      </c>
      <c r="B166" s="32" t="s">
        <v>302</v>
      </c>
      <c r="C166" s="33">
        <f t="shared" si="15"/>
        <v>210900</v>
      </c>
      <c r="D166" s="34">
        <v>0</v>
      </c>
      <c r="E166" s="34">
        <v>0</v>
      </c>
      <c r="F166" s="34">
        <v>210900</v>
      </c>
      <c r="G166" s="34">
        <v>10004</v>
      </c>
      <c r="H166" s="34">
        <f t="shared" si="16"/>
        <v>4.7434803224276907</v>
      </c>
      <c r="I166" s="35">
        <v>210900</v>
      </c>
      <c r="J166" s="27">
        <f t="shared" si="17"/>
        <v>4.7434803224276907</v>
      </c>
      <c r="K166" s="44"/>
    </row>
    <row r="167" spans="1:13" ht="47.25" outlineLevel="7" x14ac:dyDescent="0.25">
      <c r="A167" s="11" t="s">
        <v>303</v>
      </c>
      <c r="B167" s="12" t="s">
        <v>304</v>
      </c>
      <c r="C167" s="33">
        <f t="shared" si="15"/>
        <v>210900</v>
      </c>
      <c r="D167" s="13">
        <v>0</v>
      </c>
      <c r="E167" s="13">
        <v>0</v>
      </c>
      <c r="F167" s="13">
        <v>210900</v>
      </c>
      <c r="G167" s="13">
        <v>10004</v>
      </c>
      <c r="H167" s="34">
        <f t="shared" si="16"/>
        <v>4.7434803224276907</v>
      </c>
      <c r="I167" s="25">
        <v>210900</v>
      </c>
      <c r="J167" s="27">
        <f t="shared" si="17"/>
        <v>4.7434803224276907</v>
      </c>
      <c r="K167" s="44"/>
    </row>
    <row r="168" spans="1:13" ht="15.75" outlineLevel="3" x14ac:dyDescent="0.25">
      <c r="A168" s="31" t="s">
        <v>305</v>
      </c>
      <c r="B168" s="32" t="s">
        <v>306</v>
      </c>
      <c r="C168" s="33">
        <f t="shared" si="15"/>
        <v>28491262.789999999</v>
      </c>
      <c r="D168" s="34">
        <v>7309853.6799999997</v>
      </c>
      <c r="E168" s="34">
        <v>12804924.9</v>
      </c>
      <c r="F168" s="34">
        <v>8376484.21</v>
      </c>
      <c r="G168" s="34">
        <v>27772754.510000002</v>
      </c>
      <c r="H168" s="34">
        <f t="shared" si="16"/>
        <v>97.47814519385858</v>
      </c>
      <c r="I168" s="35">
        <v>37432700</v>
      </c>
      <c r="J168" s="27">
        <f t="shared" si="17"/>
        <v>74.193831890299137</v>
      </c>
      <c r="K168" s="44"/>
    </row>
    <row r="169" spans="1:13" ht="15.75" outlineLevel="4" x14ac:dyDescent="0.25">
      <c r="A169" s="31" t="s">
        <v>307</v>
      </c>
      <c r="B169" s="32" t="s">
        <v>308</v>
      </c>
      <c r="C169" s="33">
        <f t="shared" si="15"/>
        <v>28491262.789999999</v>
      </c>
      <c r="D169" s="34">
        <v>7309853.6799999997</v>
      </c>
      <c r="E169" s="34">
        <v>12804924.9</v>
      </c>
      <c r="F169" s="34">
        <v>8376484.21</v>
      </c>
      <c r="G169" s="34">
        <v>27772754.510000002</v>
      </c>
      <c r="H169" s="34">
        <f t="shared" si="16"/>
        <v>97.47814519385858</v>
      </c>
      <c r="I169" s="35">
        <v>37432700</v>
      </c>
      <c r="J169" s="27">
        <f t="shared" si="17"/>
        <v>74.193831890299137</v>
      </c>
      <c r="K169" s="44">
        <f>C170+C171</f>
        <v>28491262.789999999</v>
      </c>
      <c r="L169" s="37">
        <f>G170+G171</f>
        <v>27772754.510000002</v>
      </c>
      <c r="M169" s="37">
        <f>I170+I171</f>
        <v>37432700</v>
      </c>
    </row>
    <row r="170" spans="1:13" ht="252" outlineLevel="7" x14ac:dyDescent="0.25">
      <c r="A170" s="11" t="s">
        <v>309</v>
      </c>
      <c r="B170" s="15" t="s">
        <v>310</v>
      </c>
      <c r="C170" s="33">
        <f t="shared" si="15"/>
        <v>19227873.559999999</v>
      </c>
      <c r="D170" s="13">
        <v>4840196.8600000003</v>
      </c>
      <c r="E170" s="13">
        <v>8618866.8200000003</v>
      </c>
      <c r="F170" s="13">
        <v>5768809.8799999999</v>
      </c>
      <c r="G170" s="13">
        <v>18595491.030000001</v>
      </c>
      <c r="H170" s="34">
        <f t="shared" si="16"/>
        <v>96.711115620629258</v>
      </c>
      <c r="I170" s="25">
        <v>25815600</v>
      </c>
      <c r="J170" s="27">
        <f t="shared" si="17"/>
        <v>72.031992399944215</v>
      </c>
      <c r="K170" s="44"/>
    </row>
    <row r="171" spans="1:13" ht="236.25" outlineLevel="7" x14ac:dyDescent="0.25">
      <c r="A171" s="11" t="s">
        <v>311</v>
      </c>
      <c r="B171" s="15" t="s">
        <v>312</v>
      </c>
      <c r="C171" s="33">
        <f t="shared" si="15"/>
        <v>9263389.2300000004</v>
      </c>
      <c r="D171" s="13">
        <v>2469656.8199999998</v>
      </c>
      <c r="E171" s="13">
        <v>4186058.08</v>
      </c>
      <c r="F171" s="13">
        <v>2607674.33</v>
      </c>
      <c r="G171" s="13">
        <v>9177263.4800000004</v>
      </c>
      <c r="H171" s="34">
        <f t="shared" si="16"/>
        <v>99.070256599808232</v>
      </c>
      <c r="I171" s="25">
        <v>11617100</v>
      </c>
      <c r="J171" s="27">
        <f t="shared" si="17"/>
        <v>78.997886563772383</v>
      </c>
      <c r="K171" s="44"/>
    </row>
    <row r="172" spans="1:13" ht="15.75" outlineLevel="2" x14ac:dyDescent="0.25">
      <c r="A172" s="31" t="s">
        <v>313</v>
      </c>
      <c r="B172" s="32" t="s">
        <v>314</v>
      </c>
      <c r="C172" s="33">
        <f t="shared" si="15"/>
        <v>2200</v>
      </c>
      <c r="D172" s="34">
        <v>0</v>
      </c>
      <c r="E172" s="34">
        <v>0</v>
      </c>
      <c r="F172" s="34">
        <v>2200</v>
      </c>
      <c r="G172" s="34">
        <v>2200</v>
      </c>
      <c r="H172" s="34">
        <f t="shared" si="16"/>
        <v>100</v>
      </c>
      <c r="I172" s="35">
        <v>2200</v>
      </c>
      <c r="J172" s="27">
        <f t="shared" si="17"/>
        <v>100</v>
      </c>
      <c r="K172" s="44">
        <f>C173</f>
        <v>2200</v>
      </c>
      <c r="L172" s="37">
        <f>G173</f>
        <v>2200</v>
      </c>
      <c r="M172" s="37">
        <f>I173</f>
        <v>2200</v>
      </c>
    </row>
    <row r="173" spans="1:13" ht="78.75" outlineLevel="3" x14ac:dyDescent="0.25">
      <c r="A173" s="31" t="s">
        <v>315</v>
      </c>
      <c r="B173" s="32" t="s">
        <v>316</v>
      </c>
      <c r="C173" s="33">
        <f t="shared" si="15"/>
        <v>2200</v>
      </c>
      <c r="D173" s="34">
        <v>0</v>
      </c>
      <c r="E173" s="34">
        <v>0</v>
      </c>
      <c r="F173" s="34">
        <v>2200</v>
      </c>
      <c r="G173" s="34">
        <v>2200</v>
      </c>
      <c r="H173" s="34">
        <f t="shared" si="16"/>
        <v>100</v>
      </c>
      <c r="I173" s="35">
        <v>2200</v>
      </c>
      <c r="J173" s="27">
        <f t="shared" si="17"/>
        <v>100</v>
      </c>
      <c r="K173" s="44"/>
    </row>
    <row r="174" spans="1:13" ht="63" outlineLevel="7" x14ac:dyDescent="0.25">
      <c r="A174" s="11" t="s">
        <v>317</v>
      </c>
      <c r="B174" s="12" t="s">
        <v>318</v>
      </c>
      <c r="C174" s="33">
        <f t="shared" si="15"/>
        <v>2200</v>
      </c>
      <c r="D174" s="13">
        <v>0</v>
      </c>
      <c r="E174" s="13">
        <v>0</v>
      </c>
      <c r="F174" s="13">
        <v>2200</v>
      </c>
      <c r="G174" s="13">
        <v>2200</v>
      </c>
      <c r="H174" s="34">
        <f t="shared" si="16"/>
        <v>100</v>
      </c>
      <c r="I174" s="25">
        <v>2200</v>
      </c>
      <c r="J174" s="27">
        <f t="shared" si="17"/>
        <v>100</v>
      </c>
      <c r="K174" s="44"/>
    </row>
    <row r="175" spans="1:13" ht="31.5" outlineLevel="1" x14ac:dyDescent="0.25">
      <c r="A175" s="31" t="s">
        <v>319</v>
      </c>
      <c r="B175" s="32" t="s">
        <v>320</v>
      </c>
      <c r="C175" s="33">
        <f t="shared" si="15"/>
        <v>11872587.800000001</v>
      </c>
      <c r="D175" s="34">
        <v>1099900</v>
      </c>
      <c r="E175" s="34">
        <v>9942767.8000000007</v>
      </c>
      <c r="F175" s="34">
        <v>829920</v>
      </c>
      <c r="G175" s="34">
        <v>11872587.800000001</v>
      </c>
      <c r="H175" s="34">
        <f t="shared" si="16"/>
        <v>100</v>
      </c>
      <c r="I175" s="35">
        <v>11872587.800000001</v>
      </c>
      <c r="J175" s="27">
        <f t="shared" si="17"/>
        <v>100</v>
      </c>
      <c r="K175" s="46">
        <f>C177</f>
        <v>11872587.800000001</v>
      </c>
      <c r="L175" s="37">
        <f>G177</f>
        <v>11872587.800000001</v>
      </c>
      <c r="M175" s="37">
        <f>I177</f>
        <v>11872587.800000001</v>
      </c>
    </row>
    <row r="176" spans="1:13" ht="31.5" outlineLevel="2" x14ac:dyDescent="0.25">
      <c r="A176" s="31" t="s">
        <v>321</v>
      </c>
      <c r="B176" s="32" t="s">
        <v>322</v>
      </c>
      <c r="C176" s="33">
        <f t="shared" si="15"/>
        <v>11872587.800000001</v>
      </c>
      <c r="D176" s="34">
        <v>1099900</v>
      </c>
      <c r="E176" s="34">
        <v>9942767.8000000007</v>
      </c>
      <c r="F176" s="34">
        <v>829920</v>
      </c>
      <c r="G176" s="34">
        <v>11872587.800000001</v>
      </c>
      <c r="H176" s="34">
        <f t="shared" si="16"/>
        <v>100</v>
      </c>
      <c r="I176" s="35">
        <v>11872587.800000001</v>
      </c>
      <c r="J176" s="27">
        <f t="shared" si="17"/>
        <v>100</v>
      </c>
      <c r="K176" s="44"/>
    </row>
    <row r="177" spans="1:13" ht="63" outlineLevel="7" x14ac:dyDescent="0.25">
      <c r="A177" s="11" t="s">
        <v>323</v>
      </c>
      <c r="B177" s="12" t="s">
        <v>324</v>
      </c>
      <c r="C177" s="33">
        <f t="shared" si="15"/>
        <v>11872587.800000001</v>
      </c>
      <c r="D177" s="13">
        <v>1099900</v>
      </c>
      <c r="E177" s="13">
        <v>9942767.8000000007</v>
      </c>
      <c r="F177" s="13">
        <v>829920</v>
      </c>
      <c r="G177" s="13">
        <v>11872587.800000001</v>
      </c>
      <c r="H177" s="34">
        <f t="shared" si="16"/>
        <v>100</v>
      </c>
      <c r="I177" s="25">
        <v>11872587.800000001</v>
      </c>
      <c r="J177" s="27">
        <f t="shared" si="17"/>
        <v>100</v>
      </c>
      <c r="K177" s="44"/>
    </row>
    <row r="178" spans="1:13" ht="15.75" outlineLevel="1" x14ac:dyDescent="0.25">
      <c r="A178" s="31" t="s">
        <v>325</v>
      </c>
      <c r="B178" s="32" t="s">
        <v>326</v>
      </c>
      <c r="C178" s="33">
        <f t="shared" si="15"/>
        <v>4655858.3099999996</v>
      </c>
      <c r="D178" s="34">
        <v>0</v>
      </c>
      <c r="E178" s="34">
        <v>4655858.3099999996</v>
      </c>
      <c r="F178" s="34">
        <v>0</v>
      </c>
      <c r="G178" s="34">
        <v>4681821.3099999996</v>
      </c>
      <c r="H178" s="34">
        <f t="shared" si="16"/>
        <v>100.55764154042737</v>
      </c>
      <c r="I178" s="35">
        <v>4655858.3099999996</v>
      </c>
      <c r="J178" s="27">
        <f t="shared" si="17"/>
        <v>100.55764154042737</v>
      </c>
      <c r="K178" s="43">
        <f>C180</f>
        <v>4655858.3099999996</v>
      </c>
      <c r="L178" s="37">
        <f>G180</f>
        <v>4681821.3099999996</v>
      </c>
      <c r="M178" s="37">
        <f>I180</f>
        <v>4655858.3099999996</v>
      </c>
    </row>
    <row r="179" spans="1:13" ht="31.5" outlineLevel="2" x14ac:dyDescent="0.25">
      <c r="A179" s="31" t="s">
        <v>327</v>
      </c>
      <c r="B179" s="32" t="s">
        <v>328</v>
      </c>
      <c r="C179" s="33">
        <f t="shared" si="15"/>
        <v>4655858.3099999996</v>
      </c>
      <c r="D179" s="34">
        <v>0</v>
      </c>
      <c r="E179" s="34">
        <v>4655858.3099999996</v>
      </c>
      <c r="F179" s="34">
        <v>0</v>
      </c>
      <c r="G179" s="34">
        <v>4681821.3099999996</v>
      </c>
      <c r="H179" s="34">
        <f t="shared" si="16"/>
        <v>100.55764154042737</v>
      </c>
      <c r="I179" s="35">
        <v>4655858.3099999996</v>
      </c>
      <c r="J179" s="27">
        <f t="shared" si="17"/>
        <v>100.55764154042737</v>
      </c>
      <c r="K179" s="44"/>
    </row>
    <row r="180" spans="1:13" ht="31.5" outlineLevel="7" x14ac:dyDescent="0.25">
      <c r="A180" s="11" t="s">
        <v>329</v>
      </c>
      <c r="B180" s="12" t="s">
        <v>328</v>
      </c>
      <c r="C180" s="33">
        <f t="shared" si="15"/>
        <v>4655858.3099999996</v>
      </c>
      <c r="D180" s="13">
        <v>0</v>
      </c>
      <c r="E180" s="13">
        <v>4655858.3099999996</v>
      </c>
      <c r="F180" s="13">
        <v>0</v>
      </c>
      <c r="G180" s="13">
        <v>4681821.3099999996</v>
      </c>
      <c r="H180" s="34">
        <f t="shared" si="16"/>
        <v>100.55764154042737</v>
      </c>
      <c r="I180" s="25">
        <v>4655858.3099999996</v>
      </c>
      <c r="J180" s="27">
        <f t="shared" si="17"/>
        <v>100.55764154042737</v>
      </c>
      <c r="K180" s="44"/>
    </row>
    <row r="181" spans="1:13" ht="63" outlineLevel="1" x14ac:dyDescent="0.25">
      <c r="A181" s="31" t="s">
        <v>330</v>
      </c>
      <c r="B181" s="32" t="s">
        <v>331</v>
      </c>
      <c r="C181" s="33">
        <f t="shared" si="15"/>
        <v>-4523.8599999999997</v>
      </c>
      <c r="D181" s="34">
        <v>-4523.8599999999997</v>
      </c>
      <c r="E181" s="34">
        <v>0</v>
      </c>
      <c r="F181" s="34">
        <v>0</v>
      </c>
      <c r="G181" s="34">
        <v>-18054.580000000002</v>
      </c>
      <c r="H181" s="34">
        <f t="shared" si="16"/>
        <v>399.09678902530146</v>
      </c>
      <c r="I181" s="35">
        <v>-4523.8599999999997</v>
      </c>
      <c r="J181" s="27">
        <f t="shared" si="17"/>
        <v>399.09678902530146</v>
      </c>
      <c r="K181" s="46">
        <f>C182</f>
        <v>-4523.8599999999997</v>
      </c>
      <c r="L181" s="37">
        <f>G182</f>
        <v>-18054.580000000002</v>
      </c>
      <c r="M181" s="37">
        <f>I182</f>
        <v>-4523.8599999999997</v>
      </c>
    </row>
    <row r="182" spans="1:13" ht="63" outlineLevel="7" x14ac:dyDescent="0.25">
      <c r="A182" s="11" t="s">
        <v>332</v>
      </c>
      <c r="B182" s="12" t="s">
        <v>333</v>
      </c>
      <c r="C182" s="33">
        <f t="shared" si="15"/>
        <v>-4523.8599999999997</v>
      </c>
      <c r="D182" s="13">
        <v>-4523.8599999999997</v>
      </c>
      <c r="E182" s="13">
        <v>0</v>
      </c>
      <c r="F182" s="13">
        <v>0</v>
      </c>
      <c r="G182" s="13">
        <v>-18054.580000000002</v>
      </c>
      <c r="H182" s="34">
        <f t="shared" si="16"/>
        <v>399.09678902530146</v>
      </c>
      <c r="I182" s="25">
        <v>-4523.8599999999997</v>
      </c>
      <c r="J182" s="27">
        <f t="shared" si="17"/>
        <v>399.09678902530146</v>
      </c>
      <c r="K182" s="44"/>
    </row>
    <row r="183" spans="1:13" ht="15.75" x14ac:dyDescent="0.25">
      <c r="A183" s="16" t="s">
        <v>9</v>
      </c>
      <c r="B183" s="17"/>
      <c r="C183" s="20">
        <f>D183+E183+F183</f>
        <v>391842641.11000001</v>
      </c>
      <c r="D183" s="18">
        <v>124429382.52</v>
      </c>
      <c r="E183" s="18">
        <v>167397775.28</v>
      </c>
      <c r="F183" s="18">
        <v>100015483.31</v>
      </c>
      <c r="G183" s="18">
        <v>345193599.67000002</v>
      </c>
      <c r="H183" s="24">
        <f t="shared" si="16"/>
        <v>88.094955335168734</v>
      </c>
      <c r="I183" s="28">
        <v>512153425.19</v>
      </c>
      <c r="J183" s="26">
        <f t="shared" si="17"/>
        <v>67.400427819444772</v>
      </c>
      <c r="K183" s="44">
        <f>K11+K111</f>
        <v>391842641.11000001</v>
      </c>
      <c r="L183" s="44">
        <f>L11+L111</f>
        <v>345193599.67000002</v>
      </c>
      <c r="M183" s="44">
        <f>M11+M111</f>
        <v>512153425.19</v>
      </c>
    </row>
    <row r="184" spans="1:13" ht="12.75" customHeight="1" x14ac:dyDescent="0.25">
      <c r="I184" s="3"/>
      <c r="J184" s="3"/>
      <c r="K184" s="3"/>
    </row>
    <row r="185" spans="1:13" ht="12.75" customHeight="1" x14ac:dyDescent="0.25">
      <c r="I185" s="3"/>
      <c r="J185" s="3"/>
      <c r="K185" s="3"/>
    </row>
    <row r="186" spans="1:13" ht="12.75" customHeight="1" x14ac:dyDescent="0.25">
      <c r="I186" s="3"/>
      <c r="J186" s="3"/>
      <c r="K186" s="48">
        <f>C183-K183</f>
        <v>0</v>
      </c>
      <c r="L186" s="37">
        <f>G183-L183</f>
        <v>0</v>
      </c>
      <c r="M186" s="37">
        <f>I183-M183</f>
        <v>0</v>
      </c>
    </row>
    <row r="187" spans="1:13" ht="12.75" customHeight="1" x14ac:dyDescent="0.25">
      <c r="I187" s="3"/>
      <c r="J187" s="3"/>
      <c r="K187" s="3"/>
    </row>
    <row r="188" spans="1:13" ht="12.75" customHeight="1" x14ac:dyDescent="0.25">
      <c r="I188" s="3"/>
      <c r="J188" s="3"/>
      <c r="K188" s="3"/>
    </row>
    <row r="189" spans="1:13" ht="12.75" customHeight="1" x14ac:dyDescent="0.25">
      <c r="I189" s="3"/>
      <c r="J189" s="3"/>
      <c r="K189" s="3"/>
    </row>
    <row r="190" spans="1:13" ht="12.75" customHeight="1" x14ac:dyDescent="0.25">
      <c r="I190" s="3"/>
      <c r="J190" s="3"/>
      <c r="K190" s="3"/>
    </row>
    <row r="191" spans="1:13" ht="12.75" customHeight="1" x14ac:dyDescent="0.25">
      <c r="I191" s="3"/>
      <c r="J191" s="3"/>
      <c r="K191" s="3"/>
    </row>
  </sheetData>
  <mergeCells count="5">
    <mergeCell ref="A1:G1"/>
    <mergeCell ref="A6:I6"/>
    <mergeCell ref="A8:I8"/>
    <mergeCell ref="A7:I7"/>
    <mergeCell ref="A4:I4"/>
  </mergeCells>
  <printOptions horizontalCentered="1"/>
  <pageMargins left="0.74803149606299213" right="0.19685039370078741" top="0.19685039370078741" bottom="0.19685039370078741" header="0.19685039370078741" footer="0.19685039370078741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rep:2.39.0.132</dc:description>
  <cp:lastModifiedBy>Слышкина</cp:lastModifiedBy>
  <cp:lastPrinted>2016-10-11T04:54:10Z</cp:lastPrinted>
  <dcterms:created xsi:type="dcterms:W3CDTF">2016-10-10T04:00:51Z</dcterms:created>
  <dcterms:modified xsi:type="dcterms:W3CDTF">2016-10-11T04:55:45Z</dcterms:modified>
</cp:coreProperties>
</file>