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0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3" i="1" l="1"/>
  <c r="L16" i="1"/>
  <c r="H17" i="1" l="1"/>
  <c r="H21" i="1"/>
  <c r="D21" i="1"/>
  <c r="F21" i="1" l="1"/>
  <c r="D7" i="1" l="1"/>
  <c r="D12" i="1"/>
  <c r="F12" i="1"/>
  <c r="K19" i="1" l="1"/>
  <c r="L19" i="1" s="1"/>
  <c r="J19" i="1"/>
  <c r="I17" i="1"/>
  <c r="G17" i="1"/>
  <c r="F17" i="1"/>
  <c r="E17" i="1"/>
  <c r="D17" i="1"/>
  <c r="K16" i="1" l="1"/>
  <c r="J16" i="1"/>
  <c r="I11" i="1" l="1"/>
  <c r="H11" i="1"/>
  <c r="G11" i="1"/>
  <c r="F11" i="1"/>
  <c r="E11" i="1"/>
  <c r="D11" i="1"/>
  <c r="D25" i="1" s="1"/>
  <c r="K15" i="1"/>
  <c r="J15" i="1"/>
  <c r="J14" i="1"/>
  <c r="K14" i="1"/>
  <c r="K13" i="1"/>
  <c r="L15" i="1" l="1"/>
  <c r="L14" i="1"/>
  <c r="K10" i="1"/>
  <c r="J10" i="1"/>
  <c r="I7" i="1"/>
  <c r="H7" i="1"/>
  <c r="H25" i="1" s="1"/>
  <c r="G7" i="1"/>
  <c r="F7" i="1"/>
  <c r="F25" i="1" s="1"/>
  <c r="E7" i="1"/>
  <c r="E21" i="1"/>
  <c r="G21" i="1"/>
  <c r="I21" i="1"/>
  <c r="J24" i="1"/>
  <c r="K24" i="1"/>
  <c r="L24" i="1" s="1"/>
  <c r="K23" i="1"/>
  <c r="J23" i="1"/>
  <c r="I25" i="1" l="1"/>
  <c r="E25" i="1"/>
  <c r="G25" i="1"/>
  <c r="L10" i="1"/>
  <c r="K22" i="1"/>
  <c r="K21" i="1" s="1"/>
  <c r="J22" i="1"/>
  <c r="J21" i="1" s="1"/>
  <c r="J13" i="1"/>
  <c r="L21" i="1" l="1"/>
  <c r="L22" i="1"/>
  <c r="L13" i="1"/>
  <c r="K18" i="1"/>
  <c r="J18" i="1"/>
  <c r="J20" i="1"/>
  <c r="J17" i="1" s="1"/>
  <c r="L18" i="1" l="1"/>
  <c r="K20" i="1" l="1"/>
  <c r="K17" i="1" s="1"/>
  <c r="J8" i="1"/>
  <c r="J12" i="1"/>
  <c r="J11" i="1" s="1"/>
  <c r="L20" i="1" l="1"/>
  <c r="L17" i="1"/>
  <c r="K12" i="1" l="1"/>
  <c r="K11" i="1" s="1"/>
  <c r="L11" i="1" l="1"/>
  <c r="L12" i="1"/>
  <c r="K9" i="1" l="1"/>
  <c r="J9" i="1"/>
  <c r="J7" i="1" s="1"/>
  <c r="J25" i="1" s="1"/>
  <c r="L9" i="1" l="1"/>
  <c r="K8" i="1"/>
  <c r="K7" i="1" l="1"/>
  <c r="K25" i="1" s="1"/>
  <c r="L25" i="1" s="1"/>
  <c r="L8" i="1"/>
  <c r="L7" i="1" l="1"/>
</calcChain>
</file>

<file path=xl/sharedStrings.xml><?xml version="1.0" encoding="utf-8"?>
<sst xmlns="http://schemas.openxmlformats.org/spreadsheetml/2006/main" count="57" uniqueCount="51">
  <si>
    <t>НП "Жилье и городская среда"</t>
  </si>
  <si>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</si>
  <si>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</si>
  <si>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</si>
  <si>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</si>
  <si>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</si>
  <si>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</si>
  <si>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</si>
  <si>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</si>
  <si>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</si>
  <si>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</si>
  <si>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t>% освоения (факт/план)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</si>
  <si>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</si>
  <si>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r>
  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159F255550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</si>
  <si>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159F255550 811</t>
    </r>
    <r>
      <rPr>
        <i/>
        <sz val="14"/>
        <color theme="1"/>
        <rFont val="Times New Roman"/>
        <family val="1"/>
        <charset val="204"/>
      </rPr>
      <t>)</t>
    </r>
  </si>
  <si>
    <t>НП "Образование":</t>
  </si>
  <si>
    <t>1.2.</t>
  </si>
  <si>
    <t>ФП "Современная школа"</t>
  </si>
  <si>
    <t>ФП "Формирование комфортной городской среды"</t>
  </si>
  <si>
    <t>3.1.</t>
  </si>
  <si>
    <t>ИТОГО средств на 2023 год</t>
  </si>
  <si>
    <r>
  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011Е151720 612)</t>
    </r>
  </si>
  <si>
    <t>НП "Культура"</t>
  </si>
  <si>
    <t>ФП "Цифровая культура"</t>
  </si>
  <si>
    <t>3.2.</t>
  </si>
  <si>
    <r>
      <t>Средства на техническое оснащение муниципальных музеев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Музей истории города Бородино 059 0801 061A155900 612</t>
    </r>
    <r>
      <rPr>
        <i/>
        <sz val="14"/>
        <color theme="1"/>
        <rFont val="Times New Roman"/>
        <family val="1"/>
        <charset val="204"/>
      </rPr>
      <t>)</t>
    </r>
  </si>
  <si>
    <t>ФП "Культурная среда"</t>
  </si>
  <si>
    <t>2.2.</t>
  </si>
  <si>
    <r>
  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011Е151690 612)</t>
    </r>
  </si>
  <si>
    <t>НП "Безопасные качественные дороги"</t>
  </si>
  <si>
    <r>
      <t xml:space="preserve"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103R310601 244)</t>
    </r>
  </si>
  <si>
    <t>4.1.</t>
  </si>
  <si>
    <t>4.2.</t>
  </si>
  <si>
    <t>ФП "Безопасность дорожного движения"</t>
  </si>
  <si>
    <r>
      <t xml:space="preserve"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103R374270 244)</t>
    </r>
  </si>
  <si>
    <t>4.3.</t>
  </si>
  <si>
    <t>1.3.</t>
  </si>
  <si>
    <r>
  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городской дворец культуры "Угольщик" 059 0503 159F254240 612)</t>
    </r>
  </si>
  <si>
    <t>2.3.</t>
  </si>
  <si>
    <t>2.4.</t>
  </si>
  <si>
    <t>ФП "Патриотическое воспитание граждан Российской Федерации"</t>
  </si>
  <si>
    <r>
      <t xml:space="preserve">Средства на проведение мероприятий, направленных на обеспечение безопасного участия детей в дорожном движении </t>
    </r>
    <r>
      <rPr>
        <b/>
        <i/>
        <sz val="14"/>
        <color theme="1"/>
        <rFont val="Times New Roman"/>
        <family val="1"/>
        <charset val="204"/>
      </rPr>
      <t>(Отдел образования администрации города Бородино 079 0702 103R373980 244)</t>
    </r>
  </si>
  <si>
    <r>
      <t xml:space="preserve">Средства на создание виртуальных концертных залов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дополнительного образования "Бородинская детская школа искусств" 059 0703 062A354532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</si>
  <si>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</si>
  <si>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2 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</si>
  <si>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3  079 0702 011EВ51790 612)</t>
    </r>
  </si>
  <si>
    <t>2.5.</t>
  </si>
  <si>
    <t>3.3.</t>
  </si>
  <si>
    <r>
      <t xml:space="preserve"> 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культуры городской дворец культуры "Угольщик" 059 0801 062A274820 612)</t>
    </r>
  </si>
  <si>
    <t>ФП "Творческие люди"</t>
  </si>
  <si>
    <t>Информация по национальным проектам, реализуемым в городе Бородино в 2023 году по состоянию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</si>
</sst>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2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4" fillId="2" borderId="1" xfId="0" applyNumberFormat="1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1" fillId="3" borderId="0" xfId="0" applyFont="1" applyFill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/>
    <xf numFmtId="4" fontId="5" fillId="3" borderId="1" xfId="0" applyNumberFormat="1" applyFont="1" applyFill="1" applyBorder="1"/>
    <xf numFmtId="164" fontId="5" fillId="3" borderId="1" xfId="0" applyNumberFormat="1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4" fontId="3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view="pageBreakPreview" zoomScale="50" zoomScaleNormal="75" zoomScaleSheetLayoutView="50" workbookViewId="0">
      <selection activeCell="A2" sqref="A2:K2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4.6640625" customWidth="1"/>
    <col min="11" max="11" width="23" customWidth="1"/>
    <col min="12" max="12" width="25.109375" customWidth="1"/>
    <col min="13" max="13" width="10.6640625" customWidth="1"/>
  </cols>
  <sheetData>
    <row r="1" spans="1:22" ht="18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22" ht="17.399999999999999" x14ac:dyDescent="0.3">
      <c r="A2" s="39" t="s">
        <v>50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12"/>
    </row>
    <row r="3" spans="1:22" ht="18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22" ht="18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22" ht="75.75" customHeight="1" x14ac:dyDescent="0.35">
      <c r="A5" s="45" t="s">
        <v>7</v>
      </c>
      <c r="B5" s="45" t="s">
        <v>12</v>
      </c>
      <c r="C5" s="45" t="s">
        <v>1</v>
      </c>
      <c r="D5" s="43" t="s">
        <v>2</v>
      </c>
      <c r="E5" s="44"/>
      <c r="F5" s="43" t="s">
        <v>3</v>
      </c>
      <c r="G5" s="44"/>
      <c r="H5" s="43" t="s">
        <v>4</v>
      </c>
      <c r="I5" s="44"/>
      <c r="J5" s="40" t="s">
        <v>20</v>
      </c>
      <c r="K5" s="41"/>
      <c r="L5" s="42"/>
      <c r="M5" s="1"/>
      <c r="N5" s="1"/>
      <c r="O5" s="1"/>
      <c r="P5" s="1"/>
      <c r="Q5" s="1"/>
      <c r="R5" s="1"/>
      <c r="S5" s="1"/>
      <c r="T5" s="1"/>
    </row>
    <row r="6" spans="1:22" ht="34.799999999999997" x14ac:dyDescent="0.35">
      <c r="A6" s="46"/>
      <c r="B6" s="46"/>
      <c r="C6" s="46"/>
      <c r="D6" s="2" t="s">
        <v>9</v>
      </c>
      <c r="E6" s="10" t="s">
        <v>10</v>
      </c>
      <c r="F6" s="2" t="s">
        <v>9</v>
      </c>
      <c r="G6" s="10" t="s">
        <v>10</v>
      </c>
      <c r="H6" s="2" t="s">
        <v>9</v>
      </c>
      <c r="I6" s="10" t="s">
        <v>10</v>
      </c>
      <c r="J6" s="9" t="s">
        <v>9</v>
      </c>
      <c r="K6" s="3" t="s">
        <v>10</v>
      </c>
      <c r="L6" s="3" t="s">
        <v>11</v>
      </c>
      <c r="M6" s="1"/>
      <c r="N6" s="1"/>
      <c r="O6" s="1"/>
      <c r="P6" s="1"/>
      <c r="Q6" s="1"/>
      <c r="R6" s="1"/>
      <c r="S6" s="1"/>
      <c r="T6" s="1"/>
    </row>
    <row r="7" spans="1:22" s="28" customFormat="1" ht="69.599999999999994" x14ac:dyDescent="0.35">
      <c r="A7" s="22">
        <v>1</v>
      </c>
      <c r="B7" s="23" t="s">
        <v>0</v>
      </c>
      <c r="C7" s="24" t="s">
        <v>18</v>
      </c>
      <c r="D7" s="25">
        <f>D8+D9+D10</f>
        <v>90671132.569999993</v>
      </c>
      <c r="E7" s="25">
        <f t="shared" ref="E7:I7" si="0">E8+E9+E10</f>
        <v>83201339.769999996</v>
      </c>
      <c r="F7" s="25">
        <f t="shared" si="0"/>
        <v>561638.55000000005</v>
      </c>
      <c r="G7" s="25">
        <f t="shared" si="0"/>
        <v>168491.57</v>
      </c>
      <c r="H7" s="25">
        <f t="shared" si="0"/>
        <v>531328.80000000005</v>
      </c>
      <c r="I7" s="25">
        <f t="shared" si="0"/>
        <v>159398.64000000001</v>
      </c>
      <c r="J7" s="25">
        <f>J8+J9+J10</f>
        <v>91764099.920000002</v>
      </c>
      <c r="K7" s="25">
        <f>K8+K9+K10</f>
        <v>83529229.980000004</v>
      </c>
      <c r="L7" s="26">
        <f t="shared" ref="L7:L15" si="1">ROUND(K7/J7*100,1)</f>
        <v>91</v>
      </c>
      <c r="M7" s="27"/>
      <c r="N7" s="27"/>
      <c r="O7" s="27"/>
      <c r="P7" s="27"/>
      <c r="Q7" s="27"/>
      <c r="R7" s="27"/>
      <c r="S7" s="27"/>
      <c r="T7" s="27"/>
      <c r="U7" s="27"/>
      <c r="V7" s="27"/>
    </row>
    <row r="8" spans="1:22" ht="90" x14ac:dyDescent="0.35">
      <c r="A8" s="14" t="s">
        <v>5</v>
      </c>
      <c r="B8" s="6" t="s">
        <v>13</v>
      </c>
      <c r="C8" s="7"/>
      <c r="D8" s="17">
        <v>7469792.7999999998</v>
      </c>
      <c r="E8" s="4">
        <v>0</v>
      </c>
      <c r="F8" s="4">
        <v>393146.98</v>
      </c>
      <c r="G8" s="4">
        <v>0</v>
      </c>
      <c r="H8" s="4">
        <v>371930.16</v>
      </c>
      <c r="I8" s="4">
        <v>0</v>
      </c>
      <c r="J8" s="5">
        <f>D8+F8+H8</f>
        <v>8234869.9399999995</v>
      </c>
      <c r="K8" s="5">
        <f t="shared" ref="J8:K10" si="2">E8+G8+I8</f>
        <v>0</v>
      </c>
      <c r="L8" s="8">
        <f t="shared" si="1"/>
        <v>0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90" x14ac:dyDescent="0.35">
      <c r="A9" s="14" t="s">
        <v>16</v>
      </c>
      <c r="B9" s="6" t="s">
        <v>14</v>
      </c>
      <c r="C9" s="7"/>
      <c r="D9" s="17">
        <v>3201339.77</v>
      </c>
      <c r="E9" s="4">
        <v>3201339.77</v>
      </c>
      <c r="F9" s="4">
        <v>168491.57</v>
      </c>
      <c r="G9" s="4">
        <v>168491.57</v>
      </c>
      <c r="H9" s="4">
        <v>159398.64000000001</v>
      </c>
      <c r="I9" s="4">
        <v>159398.64000000001</v>
      </c>
      <c r="J9" s="5">
        <f t="shared" si="2"/>
        <v>3529229.98</v>
      </c>
      <c r="K9" s="5">
        <f t="shared" si="2"/>
        <v>3529229.98</v>
      </c>
      <c r="L9" s="8">
        <f t="shared" si="1"/>
        <v>100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72" x14ac:dyDescent="0.35">
      <c r="A10" s="14" t="s">
        <v>36</v>
      </c>
      <c r="B10" s="6" t="s">
        <v>37</v>
      </c>
      <c r="C10" s="7"/>
      <c r="D10" s="17">
        <v>80000000</v>
      </c>
      <c r="E10" s="4">
        <v>80000000</v>
      </c>
      <c r="F10" s="4">
        <v>0</v>
      </c>
      <c r="G10" s="4">
        <v>0</v>
      </c>
      <c r="H10" s="4">
        <v>0</v>
      </c>
      <c r="I10" s="4">
        <v>0</v>
      </c>
      <c r="J10" s="5">
        <f t="shared" si="2"/>
        <v>80000000</v>
      </c>
      <c r="K10" s="5">
        <f t="shared" si="2"/>
        <v>80000000</v>
      </c>
      <c r="L10" s="8">
        <f t="shared" si="1"/>
        <v>100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28" customFormat="1" ht="52.2" x14ac:dyDescent="0.35">
      <c r="A11" s="29">
        <v>2</v>
      </c>
      <c r="B11" s="24" t="s">
        <v>15</v>
      </c>
      <c r="C11" s="30" t="s">
        <v>17</v>
      </c>
      <c r="D11" s="25">
        <f t="shared" ref="D11:I11" si="3">D12+D13+D14+D15</f>
        <v>2476334.7500000005</v>
      </c>
      <c r="E11" s="25">
        <f t="shared" si="3"/>
        <v>2294241.2300000004</v>
      </c>
      <c r="F11" s="25">
        <f t="shared" si="3"/>
        <v>130335.25</v>
      </c>
      <c r="G11" s="25">
        <f t="shared" si="3"/>
        <v>120751.26999999999</v>
      </c>
      <c r="H11" s="25">
        <f t="shared" si="3"/>
        <v>35288</v>
      </c>
      <c r="I11" s="25">
        <f t="shared" si="3"/>
        <v>23800</v>
      </c>
      <c r="J11" s="25">
        <f>J12+J13+J14+J15+J16</f>
        <v>2641958</v>
      </c>
      <c r="K11" s="25">
        <f>K12+K13+K14+K15+K16</f>
        <v>2438792.5</v>
      </c>
      <c r="L11" s="26">
        <f>ROUND(K11/J11*100,1)</f>
        <v>92.3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ht="108" x14ac:dyDescent="0.35">
      <c r="A12" s="14" t="s">
        <v>6</v>
      </c>
      <c r="B12" s="15" t="s">
        <v>21</v>
      </c>
      <c r="C12" s="13"/>
      <c r="D12" s="16">
        <f>2233543.62-0.23</f>
        <v>2233543.39</v>
      </c>
      <c r="E12" s="16">
        <v>2233543.39</v>
      </c>
      <c r="F12" s="16">
        <f>117556.38+0.23</f>
        <v>117556.61</v>
      </c>
      <c r="G12" s="16">
        <v>117556.61</v>
      </c>
      <c r="H12" s="16">
        <v>23800</v>
      </c>
      <c r="I12" s="16">
        <v>23800</v>
      </c>
      <c r="J12" s="5">
        <f>D12+F12+H12</f>
        <v>2374900</v>
      </c>
      <c r="K12" s="5">
        <f t="shared" ref="K12" si="4">E12+G12+I12</f>
        <v>2374900</v>
      </c>
      <c r="L12" s="8">
        <f t="shared" si="1"/>
        <v>100</v>
      </c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90" x14ac:dyDescent="0.35">
      <c r="A13" s="14" t="s">
        <v>27</v>
      </c>
      <c r="B13" s="15" t="s">
        <v>28</v>
      </c>
      <c r="C13" s="13"/>
      <c r="D13" s="16">
        <v>0</v>
      </c>
      <c r="E13" s="16">
        <v>0</v>
      </c>
      <c r="F13" s="16">
        <v>0</v>
      </c>
      <c r="G13" s="16">
        <v>0</v>
      </c>
      <c r="H13" s="16">
        <v>11488</v>
      </c>
      <c r="I13" s="16">
        <v>0</v>
      </c>
      <c r="J13" s="5">
        <f>D13+F13+H13</f>
        <v>11488</v>
      </c>
      <c r="K13" s="5">
        <f>E13+G13+I13</f>
        <v>0</v>
      </c>
      <c r="L13" s="8">
        <f t="shared" si="1"/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04.4" x14ac:dyDescent="0.35">
      <c r="A14" s="14" t="s">
        <v>38</v>
      </c>
      <c r="B14" s="15" t="s">
        <v>43</v>
      </c>
      <c r="C14" s="30" t="s">
        <v>40</v>
      </c>
      <c r="D14" s="16">
        <v>121395.68</v>
      </c>
      <c r="E14" s="16">
        <v>41697.85</v>
      </c>
      <c r="F14" s="16">
        <v>6389.32</v>
      </c>
      <c r="G14" s="16">
        <v>2194.65</v>
      </c>
      <c r="H14" s="16">
        <v>0</v>
      </c>
      <c r="I14" s="16">
        <v>0</v>
      </c>
      <c r="J14" s="5">
        <f>D14+F14+H14</f>
        <v>127785</v>
      </c>
      <c r="K14" s="5">
        <f>E14+G14+I14</f>
        <v>43892.5</v>
      </c>
      <c r="L14" s="8">
        <f t="shared" si="1"/>
        <v>34.299999999999997</v>
      </c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90" x14ac:dyDescent="0.35">
      <c r="A15" s="14" t="s">
        <v>39</v>
      </c>
      <c r="B15" s="15" t="s">
        <v>44</v>
      </c>
      <c r="C15" s="13"/>
      <c r="D15" s="16">
        <v>121395.68</v>
      </c>
      <c r="E15" s="16">
        <v>18999.990000000002</v>
      </c>
      <c r="F15" s="16">
        <v>6389.32</v>
      </c>
      <c r="G15" s="16">
        <v>1000.01</v>
      </c>
      <c r="H15" s="16">
        <v>0</v>
      </c>
      <c r="I15" s="16">
        <v>0</v>
      </c>
      <c r="J15" s="5">
        <f>D15+F15+H15</f>
        <v>127785</v>
      </c>
      <c r="K15" s="5">
        <f>E15+G15+I15</f>
        <v>20000</v>
      </c>
      <c r="L15" s="8">
        <f t="shared" si="1"/>
        <v>15.7</v>
      </c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90" x14ac:dyDescent="0.35">
      <c r="A16" s="14" t="s">
        <v>46</v>
      </c>
      <c r="B16" s="15" t="s">
        <v>45</v>
      </c>
      <c r="C16" s="13"/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5">
        <f>D16+F16+H16</f>
        <v>0</v>
      </c>
      <c r="K16" s="5">
        <f>E16+G16+I16</f>
        <v>0</v>
      </c>
      <c r="L16" s="5">
        <f>F16+H16+J16</f>
        <v>0</v>
      </c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s="28" customFormat="1" ht="18" x14ac:dyDescent="0.35">
      <c r="A17" s="31">
        <v>3</v>
      </c>
      <c r="B17" s="32" t="s">
        <v>22</v>
      </c>
      <c r="C17" s="30"/>
      <c r="D17" s="33">
        <f t="shared" ref="D17:I17" si="5">D20+D18+D19</f>
        <v>3233454.64</v>
      </c>
      <c r="E17" s="33">
        <f t="shared" si="5"/>
        <v>3233454.64</v>
      </c>
      <c r="F17" s="33">
        <f t="shared" si="5"/>
        <v>451565.36</v>
      </c>
      <c r="G17" s="33">
        <f t="shared" si="5"/>
        <v>451565.36</v>
      </c>
      <c r="H17" s="33">
        <f>H20+H18+H19</f>
        <v>13360</v>
      </c>
      <c r="I17" s="33">
        <f t="shared" si="5"/>
        <v>13360</v>
      </c>
      <c r="J17" s="33">
        <f>J20+J18+J19</f>
        <v>3698380</v>
      </c>
      <c r="K17" s="34">
        <f>K20+K18+K19</f>
        <v>3698380</v>
      </c>
      <c r="L17" s="35">
        <f t="shared" ref="L17:L25" si="6">ROUND(K17/J17*100,1)</f>
        <v>100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ht="54" x14ac:dyDescent="0.35">
      <c r="A18" s="14" t="s">
        <v>19</v>
      </c>
      <c r="B18" s="15" t="s">
        <v>25</v>
      </c>
      <c r="C18" s="30" t="s">
        <v>26</v>
      </c>
      <c r="D18" s="16">
        <v>2233454.64</v>
      </c>
      <c r="E18" s="16">
        <v>2233454.64</v>
      </c>
      <c r="F18" s="16">
        <v>117565.36</v>
      </c>
      <c r="G18" s="16">
        <v>117565.36</v>
      </c>
      <c r="H18" s="16">
        <v>2360</v>
      </c>
      <c r="I18" s="16">
        <v>2360</v>
      </c>
      <c r="J18" s="17">
        <f t="shared" ref="J18:K20" si="7">D18+F18+H18</f>
        <v>2353380</v>
      </c>
      <c r="K18" s="17">
        <f t="shared" si="7"/>
        <v>2353380</v>
      </c>
      <c r="L18" s="18">
        <f t="shared" si="6"/>
        <v>100</v>
      </c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90" x14ac:dyDescent="0.35">
      <c r="A19" s="14" t="s">
        <v>24</v>
      </c>
      <c r="B19" s="15" t="s">
        <v>48</v>
      </c>
      <c r="C19" s="30" t="s">
        <v>49</v>
      </c>
      <c r="D19" s="16">
        <v>0</v>
      </c>
      <c r="E19" s="16">
        <v>0</v>
      </c>
      <c r="F19" s="16">
        <v>334000</v>
      </c>
      <c r="G19" s="16">
        <v>334000</v>
      </c>
      <c r="H19" s="16">
        <v>11000</v>
      </c>
      <c r="I19" s="16">
        <v>11000</v>
      </c>
      <c r="J19" s="17">
        <f t="shared" si="7"/>
        <v>345000</v>
      </c>
      <c r="K19" s="17">
        <f t="shared" si="7"/>
        <v>345000</v>
      </c>
      <c r="L19" s="18">
        <f t="shared" si="6"/>
        <v>100</v>
      </c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54" x14ac:dyDescent="0.35">
      <c r="A20" s="14" t="s">
        <v>47</v>
      </c>
      <c r="B20" s="15" t="s">
        <v>42</v>
      </c>
      <c r="C20" s="30" t="s">
        <v>23</v>
      </c>
      <c r="D20" s="16">
        <v>1000000</v>
      </c>
      <c r="E20" s="16">
        <v>1000000</v>
      </c>
      <c r="F20" s="16">
        <v>0</v>
      </c>
      <c r="G20" s="16">
        <v>0</v>
      </c>
      <c r="H20" s="16">
        <v>0</v>
      </c>
      <c r="I20" s="16">
        <v>0</v>
      </c>
      <c r="J20" s="17">
        <f t="shared" si="7"/>
        <v>1000000</v>
      </c>
      <c r="K20" s="17">
        <f t="shared" si="7"/>
        <v>1000000</v>
      </c>
      <c r="L20" s="18">
        <f>ROUND(K20/J20*100,1)</f>
        <v>100</v>
      </c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s="28" customFormat="1" ht="69.599999999999994" x14ac:dyDescent="0.35">
      <c r="A21" s="31">
        <v>4</v>
      </c>
      <c r="B21" s="32" t="s">
        <v>29</v>
      </c>
      <c r="C21" s="30" t="s">
        <v>33</v>
      </c>
      <c r="D21" s="33">
        <f>D22+D23+D24</f>
        <v>0</v>
      </c>
      <c r="E21" s="33">
        <f t="shared" ref="E21:I21" si="8">E22+E23+E24</f>
        <v>0</v>
      </c>
      <c r="F21" s="33">
        <f>F22+F23+F24</f>
        <v>323500</v>
      </c>
      <c r="G21" s="33">
        <f t="shared" si="8"/>
        <v>321882.5</v>
      </c>
      <c r="H21" s="33">
        <f>H22+H23+H24</f>
        <v>4525</v>
      </c>
      <c r="I21" s="33">
        <f t="shared" si="8"/>
        <v>3980</v>
      </c>
      <c r="J21" s="33">
        <f>J22+J23+J24</f>
        <v>328025</v>
      </c>
      <c r="K21" s="33">
        <f>K22+K23+K24</f>
        <v>325862.5</v>
      </c>
      <c r="L21" s="35">
        <f t="shared" si="6"/>
        <v>99.3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s="21" customFormat="1" ht="108" x14ac:dyDescent="0.35">
      <c r="A22" s="14" t="s">
        <v>31</v>
      </c>
      <c r="B22" s="15" t="s">
        <v>30</v>
      </c>
      <c r="C22" s="13"/>
      <c r="D22" s="16">
        <v>0</v>
      </c>
      <c r="E22" s="16">
        <v>0</v>
      </c>
      <c r="F22" s="16">
        <v>323500</v>
      </c>
      <c r="G22" s="16">
        <v>321882.5</v>
      </c>
      <c r="H22" s="16">
        <v>4000</v>
      </c>
      <c r="I22" s="16">
        <v>3980</v>
      </c>
      <c r="J22" s="17">
        <f t="shared" ref="J22:L24" si="9">D22+F22+H22</f>
        <v>327500</v>
      </c>
      <c r="K22" s="17">
        <f t="shared" si="9"/>
        <v>325862.5</v>
      </c>
      <c r="L22" s="18">
        <f t="shared" si="6"/>
        <v>99.5</v>
      </c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1" customFormat="1" ht="72" x14ac:dyDescent="0.35">
      <c r="A23" s="14" t="s">
        <v>32</v>
      </c>
      <c r="B23" s="15" t="s">
        <v>34</v>
      </c>
      <c r="C23" s="13"/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>
        <f t="shared" si="9"/>
        <v>0</v>
      </c>
      <c r="K23" s="17">
        <f t="shared" si="9"/>
        <v>0</v>
      </c>
      <c r="L23" s="17">
        <f t="shared" si="9"/>
        <v>0</v>
      </c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s="21" customFormat="1" ht="54" x14ac:dyDescent="0.35">
      <c r="A24" s="14" t="s">
        <v>35</v>
      </c>
      <c r="B24" s="15" t="s">
        <v>41</v>
      </c>
      <c r="C24" s="13"/>
      <c r="D24" s="16">
        <v>0</v>
      </c>
      <c r="E24" s="16">
        <v>0</v>
      </c>
      <c r="F24" s="16">
        <v>0</v>
      </c>
      <c r="G24" s="16">
        <v>0</v>
      </c>
      <c r="H24" s="16">
        <v>525</v>
      </c>
      <c r="I24" s="16">
        <v>0</v>
      </c>
      <c r="J24" s="17">
        <f t="shared" si="9"/>
        <v>525</v>
      </c>
      <c r="K24" s="17">
        <f t="shared" si="9"/>
        <v>0</v>
      </c>
      <c r="L24" s="18">
        <f t="shared" si="6"/>
        <v>0</v>
      </c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s="28" customFormat="1" ht="18" x14ac:dyDescent="0.35">
      <c r="A25" s="36"/>
      <c r="B25" s="37" t="s">
        <v>8</v>
      </c>
      <c r="C25" s="36"/>
      <c r="D25" s="38">
        <f>D7+D11+D17+D21</f>
        <v>96380921.959999993</v>
      </c>
      <c r="E25" s="38">
        <f>E7+E11+E17+E21</f>
        <v>88729035.640000001</v>
      </c>
      <c r="F25" s="38">
        <f>F7+F11+F17+F21</f>
        <v>1467039.1600000001</v>
      </c>
      <c r="G25" s="38">
        <f>G7+G11+G17+G21</f>
        <v>1062690.7</v>
      </c>
      <c r="H25" s="38">
        <f>H7+H11+H17+H21</f>
        <v>584501.80000000005</v>
      </c>
      <c r="I25" s="38">
        <f t="shared" ref="I25:K25" si="10">I7+I11+I17+I21</f>
        <v>200538.64</v>
      </c>
      <c r="J25" s="25">
        <f t="shared" si="10"/>
        <v>98432462.920000002</v>
      </c>
      <c r="K25" s="25">
        <f t="shared" si="10"/>
        <v>89992264.980000004</v>
      </c>
      <c r="L25" s="26">
        <f t="shared" si="6"/>
        <v>91.4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" x14ac:dyDescent="0.35">
      <c r="A28" s="1"/>
      <c r="B28" s="1"/>
      <c r="C28" s="1"/>
      <c r="D28" s="19"/>
      <c r="E28" s="1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" x14ac:dyDescent="0.35">
      <c r="A32" s="1"/>
      <c r="B32" s="1"/>
      <c r="C32" s="1"/>
      <c r="D32" s="1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8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</sheetData>
  <mergeCells count="8">
    <mergeCell ref="A2:K2"/>
    <mergeCell ref="J5:L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2023-08-01T04:43:21Z</cp:lastPrinted>
  <dcterms:created xsi:type="dcterms:W3CDTF">2019-06-28T04:17:27Z</dcterms:created>
  <dcterms:modified xsi:type="dcterms:W3CDTF">2023-10-12T03:08:14Z</dcterms:modified>
</cp:coreProperties>
</file>