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00" yWindow="348" windowWidth="12456" windowHeight="7404" tabRatio="886" activeTab="1"/>
  </bookViews>
  <sheets>
    <sheet name="01.01.2025" sheetId="119" r:id="rId1"/>
    <sheet name="01.02.2025" sheetId="120" r:id="rId2"/>
  </sheets>
  <calcPr calcId="162913" refMode="R1C1"/>
</workbook>
</file>

<file path=xl/calcChain.xml><?xml version="1.0" encoding="utf-8"?>
<calcChain xmlns="http://schemas.openxmlformats.org/spreadsheetml/2006/main">
  <c r="H22" i="120" l="1"/>
  <c r="H38" i="120"/>
  <c r="L38" i="120"/>
  <c r="L41" i="120"/>
  <c r="N22" i="120"/>
  <c r="N38" i="120" l="1"/>
  <c r="N41" i="120" s="1"/>
  <c r="H41" i="120"/>
  <c r="H23" i="119"/>
  <c r="N23" i="119" s="1"/>
  <c r="H39" i="119"/>
  <c r="L39" i="119"/>
  <c r="N39" i="119" s="1"/>
  <c r="L23" i="119"/>
  <c r="L42" i="119" s="1"/>
  <c r="N42" i="119" l="1"/>
  <c r="H42" i="119"/>
</calcChain>
</file>

<file path=xl/sharedStrings.xml><?xml version="1.0" encoding="utf-8"?>
<sst xmlns="http://schemas.openxmlformats.org/spreadsheetml/2006/main" count="192" uniqueCount="96">
  <si>
    <t xml:space="preserve"> руб.</t>
  </si>
  <si>
    <t xml:space="preserve">в т.ч. верхний предел суммы обязательств по муниципальным гарантиям </t>
  </si>
  <si>
    <t>(рубли)</t>
  </si>
  <si>
    <t>N</t>
  </si>
  <si>
    <t xml:space="preserve">Дата    </t>
  </si>
  <si>
    <t>Регист-рационный  код</t>
  </si>
  <si>
    <t>Наименование кредитора</t>
  </si>
  <si>
    <t>Наименование  заемщика</t>
  </si>
  <si>
    <t xml:space="preserve">Форма   обеспечения обязательст-ва, номер и дата договора, залога/         гарантии  </t>
  </si>
  <si>
    <t>Основание возникновения долгового обязательства</t>
  </si>
  <si>
    <t xml:space="preserve">Исполнение или   прекращение долгового обязательства </t>
  </si>
  <si>
    <t>Просрочен-ная задолжен-ность (основной долг, проценты, штрафы, пени)</t>
  </si>
  <si>
    <t>Объем (остаток) долгового обязательства (непогашенный кредит, неисполь-зованная гарантия)</t>
  </si>
  <si>
    <t>вид,   номер и дата документа (договор и т.д.)</t>
  </si>
  <si>
    <t>сумма</t>
  </si>
  <si>
    <t>дата/срок погашения (график)</t>
  </si>
  <si>
    <t>основание</t>
  </si>
  <si>
    <t>дата</t>
  </si>
  <si>
    <t>1</t>
  </si>
  <si>
    <t xml:space="preserve">2     </t>
  </si>
  <si>
    <t xml:space="preserve">3       </t>
  </si>
  <si>
    <t xml:space="preserve">4      </t>
  </si>
  <si>
    <t xml:space="preserve">5      </t>
  </si>
  <si>
    <t xml:space="preserve">6       </t>
  </si>
  <si>
    <t xml:space="preserve">7    </t>
  </si>
  <si>
    <t xml:space="preserve">8  </t>
  </si>
  <si>
    <t xml:space="preserve">9    </t>
  </si>
  <si>
    <t xml:space="preserve">10    </t>
  </si>
  <si>
    <t xml:space="preserve">11 </t>
  </si>
  <si>
    <t xml:space="preserve">12  </t>
  </si>
  <si>
    <t xml:space="preserve">13      </t>
  </si>
  <si>
    <t xml:space="preserve">14       </t>
  </si>
  <si>
    <t xml:space="preserve">1.  Бюджетные кредиты, привлеченные в бюджет  города Бородино от других бюджетов бюджетной системы Российской Федерации </t>
  </si>
  <si>
    <t>итого</t>
  </si>
  <si>
    <t xml:space="preserve">2.  Кредиты, полученные  городом Бородино  от кредитных организаций </t>
  </si>
  <si>
    <t>3. Муниципальные гарантии</t>
  </si>
  <si>
    <t>(расшифровка подписи)</t>
  </si>
  <si>
    <t>и контроля финансового управления</t>
  </si>
  <si>
    <t xml:space="preserve">начальник отдела учета, отчетности и </t>
  </si>
  <si>
    <t>контроля администрации города Бородино</t>
  </si>
  <si>
    <t xml:space="preserve">администрации города Бородино </t>
  </si>
  <si>
    <t>(подпись)</t>
  </si>
  <si>
    <t>О.Н.Миллер</t>
  </si>
  <si>
    <t xml:space="preserve">Руководитель финансового управления - </t>
  </si>
  <si>
    <t>Л.М.Мильчакова</t>
  </si>
  <si>
    <t>Главный специалист отдела учета, отчетности</t>
  </si>
  <si>
    <t xml:space="preserve">Предельный объем муниципального долга на 20    г. </t>
  </si>
  <si>
    <t>ПОГАШЕНО</t>
  </si>
  <si>
    <t>Министерство финансов</t>
  </si>
  <si>
    <t>Администрация города Бородино</t>
  </si>
  <si>
    <t>2-23-001</t>
  </si>
  <si>
    <t>Договор №235/12-23 от 22.12.2023</t>
  </si>
  <si>
    <t>п/п №1843518 от 22.12.2022</t>
  </si>
  <si>
    <t>Верхний предел муниципального долга  на 01.01.2025 г.</t>
  </si>
  <si>
    <t>п/п 844983</t>
  </si>
  <si>
    <t>п/п 785048</t>
  </si>
  <si>
    <t>п/п 844555</t>
  </si>
  <si>
    <t>п/п 136762</t>
  </si>
  <si>
    <t>АКБ "НООСФЕРА"</t>
  </si>
  <si>
    <t>ФУ администрации города Бородино</t>
  </si>
  <si>
    <t>МК от 04.10.2022 №13</t>
  </si>
  <si>
    <t>4-24-001</t>
  </si>
  <si>
    <t>п/п 2119 от 21.02.24</t>
  </si>
  <si>
    <t>п/п 590632</t>
  </si>
  <si>
    <t>п/п 604363</t>
  </si>
  <si>
    <t>п/п 2341 от 25.03.24</t>
  </si>
  <si>
    <t>п/п 191661</t>
  </si>
  <si>
    <t>4-24-002</t>
  </si>
  <si>
    <t>4-24-003</t>
  </si>
  <si>
    <t>4-24-004</t>
  </si>
  <si>
    <t>п/п 715237 от 19.04.24</t>
  </si>
  <si>
    <t>п/п 2610 от 23.04.24</t>
  </si>
  <si>
    <t>п/п 2571</t>
  </si>
  <si>
    <t>п/п 777318</t>
  </si>
  <si>
    <t>п/п 169992</t>
  </si>
  <si>
    <t>4-24-005</t>
  </si>
  <si>
    <t>п/п  2984 от 18.06.24</t>
  </si>
  <si>
    <t>п/п 789046</t>
  </si>
  <si>
    <t>п/п 765323</t>
  </si>
  <si>
    <t>4-24-006</t>
  </si>
  <si>
    <t>п/п  3100 от 04.07.24</t>
  </si>
  <si>
    <t>4-24-007</t>
  </si>
  <si>
    <t>4-24-008</t>
  </si>
  <si>
    <t>п/п  3371 от 16.08.24</t>
  </si>
  <si>
    <t>п/п  3379 от 19.08.24</t>
  </si>
  <si>
    <t>п/п 297802</t>
  </si>
  <si>
    <t>п/п 735727</t>
  </si>
  <si>
    <t>4-24-009</t>
  </si>
  <si>
    <t>п/п 3642 от 12.09.24</t>
  </si>
  <si>
    <t>п/п 223104</t>
  </si>
  <si>
    <t>МУНИЦИПАЛЬНАЯ ДОЛГОВАЯ КНИГА ГОРОДА БОРОДИНО на 01.01.2025 г.</t>
  </si>
  <si>
    <t>2-24-002</t>
  </si>
  <si>
    <t>Договор №269/12-24 от 20.12.2024</t>
  </si>
  <si>
    <t>п/п №1862144 от 23.12.2024</t>
  </si>
  <si>
    <t>МУНИЦИПАЛЬНАЯ ДОЛГОВАЯ КНИГА ГОРОДА БОРОДИНО на 01.02.2025 г.</t>
  </si>
  <si>
    <t>Верхний предел муниципального долга  на 01.01.2026г.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</si>
</sst>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_р_."/>
    <numFmt numFmtId="166" formatCode="#,##0.00_р_.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2" fillId="0" borderId="10" xfId="1" applyFont="1" applyBorder="1" applyAlignment="1">
      <alignment horizontal="center" vertical="top" wrapText="1"/>
    </xf>
    <xf numFmtId="0" fontId="2" fillId="0" borderId="12" xfId="1" applyFont="1" applyBorder="1" applyAlignment="1">
      <alignment horizontal="center" vertical="center" wrapText="1"/>
    </xf>
    <xf numFmtId="14" fontId="2" fillId="0" borderId="15" xfId="1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 wrapText="1"/>
    </xf>
    <xf numFmtId="1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5" fillId="0" borderId="10" xfId="1" applyFont="1" applyBorder="1" applyAlignment="1">
      <alignment vertical="top" wrapText="1"/>
    </xf>
    <xf numFmtId="0" fontId="2" fillId="0" borderId="6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2" fillId="0" borderId="19" xfId="1" applyFont="1" applyBorder="1" applyAlignment="1">
      <alignment vertical="top" wrapText="1"/>
    </xf>
    <xf numFmtId="0" fontId="2" fillId="0" borderId="0" xfId="1" applyFont="1" applyAlignment="1"/>
    <xf numFmtId="166" fontId="5" fillId="0" borderId="10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vertical="top" wrapText="1"/>
    </xf>
    <xf numFmtId="166" fontId="5" fillId="0" borderId="19" xfId="1" applyNumberFormat="1" applyFont="1" applyBorder="1" applyAlignment="1">
      <alignment horizontal="right" vertical="top" wrapText="1"/>
    </xf>
    <xf numFmtId="0" fontId="2" fillId="0" borderId="20" xfId="1" applyFont="1" applyBorder="1" applyAlignment="1"/>
    <xf numFmtId="0" fontId="2" fillId="0" borderId="0" xfId="1" applyFont="1" applyBorder="1" applyAlignment="1"/>
    <xf numFmtId="0" fontId="2" fillId="0" borderId="0" xfId="1" applyFont="1" applyAlignment="1">
      <alignment horizontal="left"/>
    </xf>
    <xf numFmtId="0" fontId="2" fillId="0" borderId="0" xfId="1" applyFont="1"/>
    <xf numFmtId="0" fontId="2" fillId="0" borderId="20" xfId="1" applyFont="1" applyBorder="1" applyAlignment="1">
      <alignment horizontal="justify"/>
    </xf>
    <xf numFmtId="0" fontId="2" fillId="0" borderId="20" xfId="1" applyFont="1" applyBorder="1"/>
    <xf numFmtId="4" fontId="2" fillId="0" borderId="16" xfId="1" applyNumberFormat="1" applyFont="1" applyBorder="1" applyAlignment="1">
      <alignment horizontal="right" vertical="center" wrapText="1"/>
    </xf>
    <xf numFmtId="165" fontId="2" fillId="0" borderId="16" xfId="1" applyNumberFormat="1" applyFont="1" applyBorder="1" applyAlignment="1">
      <alignment horizontal="center" vertical="center" wrapText="1"/>
    </xf>
    <xf numFmtId="164" fontId="2" fillId="0" borderId="16" xfId="2" applyFont="1" applyBorder="1" applyAlignment="1">
      <alignment horizontal="righ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4" fontId="5" fillId="0" borderId="10" xfId="1" applyNumberFormat="1" applyFont="1" applyBorder="1" applyAlignment="1">
      <alignment vertical="top" wrapText="1"/>
    </xf>
    <xf numFmtId="166" fontId="5" fillId="0" borderId="21" xfId="1" applyNumberFormat="1" applyFont="1" applyBorder="1" applyAlignment="1">
      <alignment horizontal="right" vertical="center" wrapText="1"/>
    </xf>
    <xf numFmtId="164" fontId="2" fillId="0" borderId="16" xfId="2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14" fontId="2" fillId="0" borderId="16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Alignment="1">
      <alignment horizontal="justify"/>
    </xf>
    <xf numFmtId="0" fontId="2" fillId="0" borderId="0" xfId="1" applyFont="1" applyBorder="1"/>
    <xf numFmtId="0" fontId="5" fillId="0" borderId="9" xfId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5" fillId="0" borderId="10" xfId="1" applyFont="1" applyBorder="1" applyAlignment="1">
      <alignment horizontal="right" vertical="top" wrapText="1"/>
    </xf>
    <xf numFmtId="0" fontId="2" fillId="0" borderId="12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5" fillId="0" borderId="17" xfId="1" applyFont="1" applyBorder="1" applyAlignment="1">
      <alignment horizontal="right" vertical="top" wrapText="1"/>
    </xf>
    <xf numFmtId="0" fontId="5" fillId="0" borderId="18" xfId="1" applyFont="1" applyBorder="1" applyAlignment="1">
      <alignment horizontal="right" vertical="top" wrapText="1"/>
    </xf>
    <xf numFmtId="0" fontId="5" fillId="0" borderId="19" xfId="1" applyFont="1" applyBorder="1" applyAlignment="1">
      <alignment horizontal="right" vertical="top" wrapText="1"/>
    </xf>
    <xf numFmtId="0" fontId="2" fillId="0" borderId="0" xfId="1" applyFont="1" applyBorder="1" applyAlignment="1">
      <alignment horizontal="justify"/>
    </xf>
    <xf numFmtId="0" fontId="2" fillId="0" borderId="0" xfId="1" applyFont="1" applyBorder="1" applyAlignment="1">
      <alignment horizontal="left"/>
    </xf>
    <xf numFmtId="0" fontId="2" fillId="0" borderId="0" xfId="1" applyFont="1" applyAlignment="1">
      <alignment horizontal="justify"/>
    </xf>
    <xf numFmtId="0" fontId="2" fillId="0" borderId="12" xfId="1" applyFont="1" applyBorder="1" applyAlignment="1">
      <alignment vertical="top" wrapText="1"/>
    </xf>
    <xf numFmtId="0" fontId="2" fillId="0" borderId="13" xfId="1" applyFont="1" applyBorder="1" applyAlignment="1">
      <alignment vertical="top" wrapText="1"/>
    </xf>
    <xf numFmtId="0" fontId="5" fillId="0" borderId="12" xfId="1" applyFont="1" applyBorder="1" applyAlignment="1">
      <alignment horizontal="right" vertical="top" wrapText="1"/>
    </xf>
    <xf numFmtId="0" fontId="5" fillId="0" borderId="13" xfId="1" applyFont="1" applyBorder="1" applyAlignment="1">
      <alignment horizontal="right" vertical="top" wrapText="1"/>
    </xf>
    <xf numFmtId="0" fontId="5" fillId="0" borderId="14" xfId="1" applyFont="1" applyBorder="1" applyAlignment="1">
      <alignment horizontal="right" vertical="top" wrapText="1"/>
    </xf>
    <xf numFmtId="0" fontId="2" fillId="0" borderId="3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vertical="top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/>
    <xf numFmtId="0" fontId="2" fillId="0" borderId="0" xfId="1" applyFont="1" applyFill="1" applyAlignment="1">
      <alignment horizontal="justify"/>
    </xf>
    <xf numFmtId="166" fontId="2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zoomScaleNormal="100" workbookViewId="0">
      <selection sqref="A1:XFD1048576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7" t="s">
        <v>90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38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53</v>
      </c>
      <c r="B3" s="22"/>
      <c r="C3" s="22"/>
      <c r="D3" s="22"/>
      <c r="E3" s="22"/>
      <c r="F3" s="22"/>
      <c r="G3" s="22"/>
      <c r="H3" s="22"/>
      <c r="I3" s="68">
        <v>28000000</v>
      </c>
      <c r="J3" s="6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9">
        <v>0</v>
      </c>
      <c r="J4" s="69"/>
      <c r="K4" s="22" t="s">
        <v>0</v>
      </c>
      <c r="L4" s="22"/>
      <c r="M4" s="22"/>
      <c r="N4" s="22"/>
    </row>
    <row r="5" spans="1:14" x14ac:dyDescent="0.3">
      <c r="A5" s="70" t="s">
        <v>46</v>
      </c>
      <c r="B5" s="70"/>
      <c r="C5" s="70"/>
      <c r="D5" s="70"/>
      <c r="E5" s="70"/>
      <c r="F5" s="70"/>
      <c r="G5" s="70"/>
      <c r="H5" s="70"/>
      <c r="I5" s="71"/>
      <c r="J5" s="71"/>
      <c r="K5" s="22" t="s">
        <v>0</v>
      </c>
      <c r="L5" s="38"/>
      <c r="M5" s="38"/>
      <c r="N5" s="22"/>
    </row>
    <row r="6" spans="1:14" ht="15" thickBot="1" x14ac:dyDescent="0.35">
      <c r="A6" s="72" t="s">
        <v>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x14ac:dyDescent="0.3">
      <c r="A7" s="64" t="s">
        <v>3</v>
      </c>
      <c r="B7" s="64" t="s">
        <v>4</v>
      </c>
      <c r="C7" s="64" t="s">
        <v>5</v>
      </c>
      <c r="D7" s="64" t="s">
        <v>6</v>
      </c>
      <c r="E7" s="64" t="s">
        <v>7</v>
      </c>
      <c r="F7" s="64" t="s">
        <v>8</v>
      </c>
      <c r="G7" s="73" t="s">
        <v>9</v>
      </c>
      <c r="H7" s="74"/>
      <c r="I7" s="75"/>
      <c r="J7" s="73" t="s">
        <v>10</v>
      </c>
      <c r="K7" s="74"/>
      <c r="L7" s="75"/>
      <c r="M7" s="82" t="s">
        <v>11</v>
      </c>
      <c r="N7" s="82" t="s">
        <v>12</v>
      </c>
    </row>
    <row r="8" spans="1:14" x14ac:dyDescent="0.3">
      <c r="A8" s="65"/>
      <c r="B8" s="65"/>
      <c r="C8" s="65"/>
      <c r="D8" s="65"/>
      <c r="E8" s="65"/>
      <c r="F8" s="65"/>
      <c r="G8" s="76"/>
      <c r="H8" s="77"/>
      <c r="I8" s="78"/>
      <c r="J8" s="76"/>
      <c r="K8" s="77"/>
      <c r="L8" s="78"/>
      <c r="M8" s="83"/>
      <c r="N8" s="83"/>
    </row>
    <row r="9" spans="1:14" x14ac:dyDescent="0.3">
      <c r="A9" s="65"/>
      <c r="B9" s="65"/>
      <c r="C9" s="65"/>
      <c r="D9" s="65"/>
      <c r="E9" s="65"/>
      <c r="F9" s="65"/>
      <c r="G9" s="76"/>
      <c r="H9" s="77"/>
      <c r="I9" s="78"/>
      <c r="J9" s="76"/>
      <c r="K9" s="77"/>
      <c r="L9" s="78"/>
      <c r="M9" s="83"/>
      <c r="N9" s="83"/>
    </row>
    <row r="10" spans="1:14" x14ac:dyDescent="0.3">
      <c r="A10" s="65"/>
      <c r="B10" s="65"/>
      <c r="C10" s="65"/>
      <c r="D10" s="65"/>
      <c r="E10" s="65"/>
      <c r="F10" s="65"/>
      <c r="G10" s="76"/>
      <c r="H10" s="77"/>
      <c r="I10" s="78"/>
      <c r="J10" s="76"/>
      <c r="K10" s="77"/>
      <c r="L10" s="78"/>
      <c r="M10" s="83"/>
      <c r="N10" s="83"/>
    </row>
    <row r="11" spans="1:14" x14ac:dyDescent="0.3">
      <c r="A11" s="65"/>
      <c r="B11" s="65"/>
      <c r="C11" s="65"/>
      <c r="D11" s="65"/>
      <c r="E11" s="65"/>
      <c r="F11" s="65"/>
      <c r="G11" s="76"/>
      <c r="H11" s="77"/>
      <c r="I11" s="78"/>
      <c r="J11" s="76"/>
      <c r="K11" s="77"/>
      <c r="L11" s="78"/>
      <c r="M11" s="83"/>
      <c r="N11" s="83"/>
    </row>
    <row r="12" spans="1:14" ht="15" thickBot="1" x14ac:dyDescent="0.35">
      <c r="A12" s="65"/>
      <c r="B12" s="65"/>
      <c r="C12" s="65"/>
      <c r="D12" s="65"/>
      <c r="E12" s="65"/>
      <c r="F12" s="65"/>
      <c r="G12" s="79"/>
      <c r="H12" s="80"/>
      <c r="I12" s="81"/>
      <c r="J12" s="79"/>
      <c r="K12" s="80"/>
      <c r="L12" s="81"/>
      <c r="M12" s="83"/>
      <c r="N12" s="83"/>
    </row>
    <row r="13" spans="1:14" x14ac:dyDescent="0.3">
      <c r="A13" s="65"/>
      <c r="B13" s="65"/>
      <c r="C13" s="65"/>
      <c r="D13" s="65"/>
      <c r="E13" s="65"/>
      <c r="F13" s="65"/>
      <c r="G13" s="64" t="s">
        <v>13</v>
      </c>
      <c r="H13" s="64" t="s">
        <v>14</v>
      </c>
      <c r="I13" s="64" t="s">
        <v>15</v>
      </c>
      <c r="J13" s="64" t="s">
        <v>16</v>
      </c>
      <c r="K13" s="64" t="s">
        <v>17</v>
      </c>
      <c r="L13" s="64" t="s">
        <v>14</v>
      </c>
      <c r="M13" s="83"/>
      <c r="N13" s="83"/>
    </row>
    <row r="14" spans="1:14" x14ac:dyDescent="0.3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83"/>
      <c r="N14" s="83"/>
    </row>
    <row r="15" spans="1:14" x14ac:dyDescent="0.3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83"/>
      <c r="N15" s="83"/>
    </row>
    <row r="16" spans="1:14" x14ac:dyDescent="0.3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83"/>
      <c r="N16" s="83"/>
    </row>
    <row r="17" spans="1:14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83"/>
      <c r="N17" s="83"/>
    </row>
    <row r="18" spans="1:14" ht="15" thickBot="1" x14ac:dyDescent="0.3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84"/>
      <c r="N18" s="84"/>
    </row>
    <row r="19" spans="1:14" ht="15" thickBot="1" x14ac:dyDescent="0.35">
      <c r="A19" s="36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6" t="s">
        <v>32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</row>
    <row r="21" spans="1:14" ht="27" thickBot="1" x14ac:dyDescent="0.35">
      <c r="A21" s="3">
        <v>1</v>
      </c>
      <c r="B21" s="4">
        <v>45282</v>
      </c>
      <c r="C21" s="5" t="s">
        <v>50</v>
      </c>
      <c r="D21" s="6" t="s">
        <v>48</v>
      </c>
      <c r="E21" s="6" t="s">
        <v>49</v>
      </c>
      <c r="F21" s="6" t="s">
        <v>51</v>
      </c>
      <c r="G21" s="7" t="s">
        <v>52</v>
      </c>
      <c r="H21" s="34">
        <v>2094000</v>
      </c>
      <c r="I21" s="7">
        <v>45351</v>
      </c>
      <c r="J21" s="35" t="s">
        <v>54</v>
      </c>
      <c r="K21" s="8">
        <v>45303</v>
      </c>
      <c r="L21" s="28">
        <v>2094000</v>
      </c>
      <c r="M21" s="3"/>
      <c r="N21" s="27" t="s">
        <v>47</v>
      </c>
    </row>
    <row r="22" spans="1:14" ht="27" thickBot="1" x14ac:dyDescent="0.35">
      <c r="A22" s="3">
        <v>2</v>
      </c>
      <c r="B22" s="4">
        <v>45646</v>
      </c>
      <c r="C22" s="5" t="s">
        <v>91</v>
      </c>
      <c r="D22" s="6" t="s">
        <v>48</v>
      </c>
      <c r="E22" s="6" t="s">
        <v>49</v>
      </c>
      <c r="F22" s="6" t="s">
        <v>92</v>
      </c>
      <c r="G22" s="7" t="s">
        <v>93</v>
      </c>
      <c r="H22" s="34">
        <v>28000000</v>
      </c>
      <c r="I22" s="7"/>
      <c r="J22" s="35"/>
      <c r="K22" s="8"/>
      <c r="L22" s="28"/>
      <c r="M22" s="3"/>
      <c r="N22" s="27"/>
    </row>
    <row r="23" spans="1:14" ht="15" thickBot="1" x14ac:dyDescent="0.35">
      <c r="A23" s="58" t="s">
        <v>33</v>
      </c>
      <c r="B23" s="59"/>
      <c r="C23" s="59"/>
      <c r="D23" s="59"/>
      <c r="E23" s="59"/>
      <c r="F23" s="59"/>
      <c r="G23" s="60"/>
      <c r="H23" s="16">
        <f>H20+H21+H22</f>
        <v>30094000</v>
      </c>
      <c r="I23" s="9"/>
      <c r="J23" s="10"/>
      <c r="K23" s="11"/>
      <c r="L23" s="29">
        <f>SUM(L21)</f>
        <v>2094000</v>
      </c>
      <c r="M23" s="9"/>
      <c r="N23" s="16">
        <f>H23-L23</f>
        <v>28000000</v>
      </c>
    </row>
    <row r="24" spans="1:14" x14ac:dyDescent="0.3">
      <c r="A24" s="61" t="s">
        <v>34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1:14" ht="42.75" customHeight="1" x14ac:dyDescent="0.3">
      <c r="A25" s="32">
        <v>1</v>
      </c>
      <c r="B25" s="33">
        <v>44839</v>
      </c>
      <c r="C25" s="32" t="s">
        <v>61</v>
      </c>
      <c r="D25" s="32" t="s">
        <v>58</v>
      </c>
      <c r="E25" s="32" t="s">
        <v>59</v>
      </c>
      <c r="F25" s="32" t="s">
        <v>60</v>
      </c>
      <c r="G25" s="32" t="s">
        <v>62</v>
      </c>
      <c r="H25" s="31">
        <v>2000000</v>
      </c>
      <c r="I25" s="33">
        <v>45567</v>
      </c>
      <c r="J25" s="32" t="s">
        <v>55</v>
      </c>
      <c r="K25" s="33">
        <v>45300</v>
      </c>
      <c r="L25" s="25">
        <v>1700000</v>
      </c>
      <c r="M25" s="26"/>
      <c r="N25" s="27"/>
    </row>
    <row r="26" spans="1:14" ht="42.75" customHeight="1" x14ac:dyDescent="0.3">
      <c r="A26" s="32">
        <v>2</v>
      </c>
      <c r="B26" s="33">
        <v>44839</v>
      </c>
      <c r="C26" s="32" t="s">
        <v>67</v>
      </c>
      <c r="D26" s="32" t="s">
        <v>58</v>
      </c>
      <c r="E26" s="32" t="s">
        <v>59</v>
      </c>
      <c r="F26" s="32" t="s">
        <v>60</v>
      </c>
      <c r="G26" s="32" t="s">
        <v>65</v>
      </c>
      <c r="H26" s="31">
        <v>2500000</v>
      </c>
      <c r="I26" s="33">
        <v>45567</v>
      </c>
      <c r="J26" s="32" t="s">
        <v>56</v>
      </c>
      <c r="K26" s="33">
        <v>45303</v>
      </c>
      <c r="L26" s="25">
        <v>1000000</v>
      </c>
      <c r="M26" s="26"/>
      <c r="N26" s="27"/>
    </row>
    <row r="27" spans="1:14" ht="42.75" customHeight="1" x14ac:dyDescent="0.3">
      <c r="A27" s="32">
        <v>3</v>
      </c>
      <c r="B27" s="33">
        <v>44839</v>
      </c>
      <c r="C27" s="32" t="s">
        <v>68</v>
      </c>
      <c r="D27" s="32" t="s">
        <v>58</v>
      </c>
      <c r="E27" s="32" t="s">
        <v>59</v>
      </c>
      <c r="F27" s="32" t="s">
        <v>60</v>
      </c>
      <c r="G27" s="32" t="s">
        <v>70</v>
      </c>
      <c r="H27" s="31">
        <v>3000000</v>
      </c>
      <c r="I27" s="33">
        <v>45567</v>
      </c>
      <c r="J27" s="32" t="s">
        <v>57</v>
      </c>
      <c r="K27" s="33">
        <v>45321</v>
      </c>
      <c r="L27" s="25">
        <v>3000000</v>
      </c>
      <c r="M27" s="26"/>
      <c r="N27" s="27"/>
    </row>
    <row r="28" spans="1:14" ht="42.75" customHeight="1" x14ac:dyDescent="0.3">
      <c r="A28" s="32">
        <v>4</v>
      </c>
      <c r="B28" s="33">
        <v>44839</v>
      </c>
      <c r="C28" s="32" t="s">
        <v>69</v>
      </c>
      <c r="D28" s="32" t="s">
        <v>58</v>
      </c>
      <c r="E28" s="32" t="s">
        <v>59</v>
      </c>
      <c r="F28" s="32" t="s">
        <v>60</v>
      </c>
      <c r="G28" s="32" t="s">
        <v>71</v>
      </c>
      <c r="H28" s="31">
        <v>2500000</v>
      </c>
      <c r="I28" s="33">
        <v>45567</v>
      </c>
      <c r="J28" s="32" t="s">
        <v>63</v>
      </c>
      <c r="K28" s="33">
        <v>45350</v>
      </c>
      <c r="L28" s="25">
        <v>7000000</v>
      </c>
      <c r="M28" s="26"/>
      <c r="N28" s="27"/>
    </row>
    <row r="29" spans="1:14" ht="42.75" customHeight="1" x14ac:dyDescent="0.3">
      <c r="A29" s="32">
        <v>5</v>
      </c>
      <c r="B29" s="33">
        <v>44839</v>
      </c>
      <c r="C29" s="32" t="s">
        <v>75</v>
      </c>
      <c r="D29" s="32" t="s">
        <v>58</v>
      </c>
      <c r="E29" s="32" t="s">
        <v>59</v>
      </c>
      <c r="F29" s="32" t="s">
        <v>60</v>
      </c>
      <c r="G29" s="32" t="s">
        <v>76</v>
      </c>
      <c r="H29" s="31">
        <v>10000000</v>
      </c>
      <c r="I29" s="33">
        <v>45567</v>
      </c>
      <c r="J29" s="32" t="s">
        <v>64</v>
      </c>
      <c r="K29" s="33">
        <v>45351</v>
      </c>
      <c r="L29" s="25">
        <v>2500000</v>
      </c>
      <c r="M29" s="26"/>
      <c r="N29" s="27"/>
    </row>
    <row r="30" spans="1:14" ht="42.75" customHeight="1" x14ac:dyDescent="0.3">
      <c r="A30" s="32">
        <v>6</v>
      </c>
      <c r="B30" s="33">
        <v>44839</v>
      </c>
      <c r="C30" s="32" t="s">
        <v>79</v>
      </c>
      <c r="D30" s="32" t="s">
        <v>58</v>
      </c>
      <c r="E30" s="32" t="s">
        <v>59</v>
      </c>
      <c r="F30" s="32" t="s">
        <v>60</v>
      </c>
      <c r="G30" s="32" t="s">
        <v>80</v>
      </c>
      <c r="H30" s="31">
        <v>2000000</v>
      </c>
      <c r="I30" s="33">
        <v>45567</v>
      </c>
      <c r="J30" s="32" t="s">
        <v>66</v>
      </c>
      <c r="K30" s="33">
        <v>45380</v>
      </c>
      <c r="L30" s="25">
        <v>7500000</v>
      </c>
      <c r="M30" s="26"/>
      <c r="N30" s="27"/>
    </row>
    <row r="31" spans="1:14" ht="42.75" customHeight="1" x14ac:dyDescent="0.3">
      <c r="A31" s="32">
        <v>7</v>
      </c>
      <c r="B31" s="33">
        <v>44839</v>
      </c>
      <c r="C31" s="32" t="s">
        <v>81</v>
      </c>
      <c r="D31" s="32" t="s">
        <v>58</v>
      </c>
      <c r="E31" s="32" t="s">
        <v>59</v>
      </c>
      <c r="F31" s="32" t="s">
        <v>60</v>
      </c>
      <c r="G31" s="32" t="s">
        <v>83</v>
      </c>
      <c r="H31" s="31">
        <v>3000000</v>
      </c>
      <c r="I31" s="33">
        <v>45567</v>
      </c>
      <c r="J31" s="32" t="s">
        <v>72</v>
      </c>
      <c r="K31" s="33">
        <v>45409</v>
      </c>
      <c r="L31" s="25">
        <v>1500000</v>
      </c>
      <c r="M31" s="26"/>
      <c r="N31" s="27"/>
    </row>
    <row r="32" spans="1:14" ht="42.75" customHeight="1" x14ac:dyDescent="0.3">
      <c r="A32" s="32">
        <v>8</v>
      </c>
      <c r="B32" s="33">
        <v>44839</v>
      </c>
      <c r="C32" s="32" t="s">
        <v>82</v>
      </c>
      <c r="D32" s="32" t="s">
        <v>58</v>
      </c>
      <c r="E32" s="32" t="s">
        <v>59</v>
      </c>
      <c r="F32" s="32" t="s">
        <v>60</v>
      </c>
      <c r="G32" s="32" t="s">
        <v>84</v>
      </c>
      <c r="H32" s="31">
        <v>2500000</v>
      </c>
      <c r="I32" s="33">
        <v>45567</v>
      </c>
      <c r="J32" s="32" t="s">
        <v>73</v>
      </c>
      <c r="K32" s="33">
        <v>45418</v>
      </c>
      <c r="L32" s="25">
        <v>5500000</v>
      </c>
      <c r="M32" s="26"/>
      <c r="N32" s="27"/>
    </row>
    <row r="33" spans="1:14" ht="42.75" customHeight="1" x14ac:dyDescent="0.3">
      <c r="A33" s="32">
        <v>9</v>
      </c>
      <c r="B33" s="33">
        <v>44839</v>
      </c>
      <c r="C33" s="32" t="s">
        <v>87</v>
      </c>
      <c r="D33" s="32" t="s">
        <v>58</v>
      </c>
      <c r="E33" s="32" t="s">
        <v>59</v>
      </c>
      <c r="F33" s="32" t="s">
        <v>60</v>
      </c>
      <c r="G33" s="32" t="s">
        <v>88</v>
      </c>
      <c r="H33" s="31">
        <v>5000000</v>
      </c>
      <c r="I33" s="33">
        <v>45567</v>
      </c>
      <c r="J33" s="32" t="s">
        <v>74</v>
      </c>
      <c r="K33" s="33">
        <v>45433</v>
      </c>
      <c r="L33" s="25">
        <v>1000000</v>
      </c>
      <c r="M33" s="26"/>
      <c r="N33" s="27" t="s">
        <v>47</v>
      </c>
    </row>
    <row r="34" spans="1:14" ht="42.75" customHeight="1" x14ac:dyDescent="0.3">
      <c r="A34" s="32">
        <v>10</v>
      </c>
      <c r="B34" s="33"/>
      <c r="C34" s="32"/>
      <c r="D34" s="32"/>
      <c r="E34" s="32"/>
      <c r="F34" s="32"/>
      <c r="G34" s="32"/>
      <c r="H34" s="31"/>
      <c r="I34" s="33">
        <v>45567</v>
      </c>
      <c r="J34" s="32" t="s">
        <v>78</v>
      </c>
      <c r="K34" s="33">
        <v>45470</v>
      </c>
      <c r="L34" s="25">
        <v>5000000</v>
      </c>
      <c r="M34" s="26"/>
      <c r="N34" s="27"/>
    </row>
    <row r="35" spans="1:14" ht="42.75" customHeight="1" x14ac:dyDescent="0.3">
      <c r="A35" s="32">
        <v>11</v>
      </c>
      <c r="B35" s="33"/>
      <c r="C35" s="32"/>
      <c r="D35" s="32"/>
      <c r="E35" s="32"/>
      <c r="F35" s="32"/>
      <c r="G35" s="32"/>
      <c r="H35" s="31"/>
      <c r="I35" s="33">
        <v>45567</v>
      </c>
      <c r="J35" s="32" t="s">
        <v>77</v>
      </c>
      <c r="K35" s="33">
        <v>45471</v>
      </c>
      <c r="L35" s="25">
        <v>2000000</v>
      </c>
      <c r="M35" s="26"/>
      <c r="N35" s="27"/>
    </row>
    <row r="36" spans="1:14" ht="42.75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>
        <v>45567</v>
      </c>
      <c r="J36" s="32" t="s">
        <v>85</v>
      </c>
      <c r="K36" s="33">
        <v>45499</v>
      </c>
      <c r="L36" s="25">
        <v>5000000</v>
      </c>
      <c r="M36" s="26"/>
      <c r="N36" s="27" t="s">
        <v>47</v>
      </c>
    </row>
    <row r="37" spans="1:14" ht="42.75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>
        <v>45567</v>
      </c>
      <c r="J37" s="32" t="s">
        <v>86</v>
      </c>
      <c r="K37" s="33">
        <v>45532</v>
      </c>
      <c r="L37" s="25">
        <v>5500000</v>
      </c>
      <c r="M37" s="26"/>
      <c r="N37" s="27" t="s">
        <v>47</v>
      </c>
    </row>
    <row r="38" spans="1:14" ht="42.75" customHeight="1" x14ac:dyDescent="0.3">
      <c r="A38" s="32">
        <v>12</v>
      </c>
      <c r="B38" s="33"/>
      <c r="C38" s="32"/>
      <c r="D38" s="32"/>
      <c r="E38" s="32"/>
      <c r="F38" s="32"/>
      <c r="G38" s="32"/>
      <c r="H38" s="31"/>
      <c r="I38" s="33">
        <v>45567</v>
      </c>
      <c r="J38" s="32" t="s">
        <v>89</v>
      </c>
      <c r="K38" s="33">
        <v>45558</v>
      </c>
      <c r="L38" s="25">
        <v>5000000</v>
      </c>
      <c r="M38" s="26"/>
      <c r="N38" s="27" t="s">
        <v>47</v>
      </c>
    </row>
    <row r="39" spans="1:14" ht="15" thickBot="1" x14ac:dyDescent="0.35">
      <c r="A39" s="44" t="s">
        <v>33</v>
      </c>
      <c r="B39" s="45"/>
      <c r="C39" s="45"/>
      <c r="D39" s="45"/>
      <c r="E39" s="45"/>
      <c r="F39" s="45"/>
      <c r="G39" s="46"/>
      <c r="H39" s="16">
        <f>20700000+H28+H25+H27+H26+H29+H30+H31+H32+H33+H34</f>
        <v>53200000</v>
      </c>
      <c r="I39" s="9"/>
      <c r="J39" s="10"/>
      <c r="K39" s="11"/>
      <c r="L39" s="16">
        <f>SUM(L25:L38)</f>
        <v>53200000</v>
      </c>
      <c r="M39" s="9"/>
      <c r="N39" s="30">
        <f>H39-L39</f>
        <v>0</v>
      </c>
    </row>
    <row r="40" spans="1:14" ht="15" thickBot="1" x14ac:dyDescent="0.35">
      <c r="A40" s="47" t="s">
        <v>35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9"/>
    </row>
    <row r="41" spans="1:14" x14ac:dyDescent="0.3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15" thickBot="1" x14ac:dyDescent="0.35">
      <c r="A42" s="50" t="s">
        <v>33</v>
      </c>
      <c r="B42" s="51"/>
      <c r="C42" s="51"/>
      <c r="D42" s="51"/>
      <c r="E42" s="51"/>
      <c r="F42" s="51"/>
      <c r="G42" s="52"/>
      <c r="H42" s="17">
        <f>H39+H23</f>
        <v>83294000</v>
      </c>
      <c r="I42" s="14"/>
      <c r="J42" s="14"/>
      <c r="K42" s="14"/>
      <c r="L42" s="17">
        <f>L23+L39</f>
        <v>55294000</v>
      </c>
      <c r="M42" s="14"/>
      <c r="N42" s="18">
        <f>N23+N39</f>
        <v>28000000</v>
      </c>
    </row>
    <row r="43" spans="1:14" x14ac:dyDescent="0.3">
      <c r="A43" s="53" t="s">
        <v>43</v>
      </c>
      <c r="B43" s="53"/>
      <c r="C43" s="53"/>
      <c r="D43" s="53"/>
      <c r="E43" s="53"/>
      <c r="F43" s="53"/>
      <c r="G43" s="22"/>
      <c r="H43" s="22"/>
      <c r="I43" s="22"/>
      <c r="J43" s="22"/>
      <c r="K43" s="22"/>
      <c r="L43" s="22"/>
      <c r="M43" s="22"/>
      <c r="N43" s="22"/>
    </row>
    <row r="44" spans="1:14" x14ac:dyDescent="0.3">
      <c r="A44" s="54" t="s">
        <v>38</v>
      </c>
      <c r="B44" s="54"/>
      <c r="C44" s="54"/>
      <c r="D44" s="54"/>
      <c r="E44" s="37"/>
      <c r="F44" s="23"/>
      <c r="G44" s="24"/>
      <c r="H44" s="20"/>
      <c r="I44" s="20"/>
      <c r="J44" s="19" t="s">
        <v>44</v>
      </c>
      <c r="K44" s="19"/>
      <c r="L44" s="22"/>
      <c r="M44" s="22"/>
      <c r="N44" s="22"/>
    </row>
    <row r="45" spans="1:14" x14ac:dyDescent="0.3">
      <c r="A45" s="55" t="s">
        <v>39</v>
      </c>
      <c r="B45" s="55"/>
      <c r="C45" s="55"/>
      <c r="D45" s="55"/>
      <c r="E45" s="55"/>
      <c r="F45" s="55"/>
      <c r="G45" s="22" t="s">
        <v>41</v>
      </c>
      <c r="H45" s="22"/>
      <c r="I45" s="22"/>
      <c r="J45" s="22" t="s">
        <v>36</v>
      </c>
      <c r="K45" s="22"/>
      <c r="L45" s="22"/>
      <c r="M45" s="22"/>
      <c r="N45" s="22"/>
    </row>
    <row r="46" spans="1:14" x14ac:dyDescent="0.3">
      <c r="A46" s="38"/>
      <c r="B46" s="38"/>
      <c r="C46" s="38"/>
      <c r="D46" s="38"/>
      <c r="E46" s="38"/>
      <c r="F46" s="38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45</v>
      </c>
      <c r="B47" s="21"/>
      <c r="C47" s="21"/>
      <c r="D47" s="21"/>
      <c r="E47" s="15"/>
      <c r="F47" s="15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37</v>
      </c>
      <c r="B48" s="21"/>
      <c r="C48" s="21"/>
      <c r="D48" s="21"/>
      <c r="E48" s="15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3">
      <c r="A49" s="21" t="s">
        <v>40</v>
      </c>
      <c r="B49" s="21"/>
      <c r="C49" s="21"/>
      <c r="D49" s="21"/>
      <c r="E49" s="15"/>
      <c r="F49" s="19"/>
      <c r="G49" s="19"/>
      <c r="H49" s="20"/>
      <c r="I49" s="20"/>
      <c r="J49" s="19" t="s">
        <v>42</v>
      </c>
      <c r="K49" s="19"/>
      <c r="L49" s="22"/>
      <c r="M49" s="22"/>
      <c r="N49" s="22"/>
    </row>
    <row r="50" spans="1:14" x14ac:dyDescent="0.3">
      <c r="A50" s="22"/>
      <c r="B50" s="22"/>
      <c r="C50" s="22"/>
      <c r="D50" s="22"/>
      <c r="E50" s="22"/>
      <c r="F50" s="22"/>
      <c r="G50" s="22" t="s">
        <v>41</v>
      </c>
      <c r="H50" s="22"/>
      <c r="I50" s="22"/>
      <c r="J50" s="43" t="s">
        <v>36</v>
      </c>
      <c r="K50" s="43"/>
      <c r="L50" s="22"/>
      <c r="M50" s="22"/>
      <c r="N50" s="22"/>
    </row>
    <row r="51" spans="1: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32">
    <mergeCell ref="L13:L18"/>
    <mergeCell ref="A43:F43"/>
    <mergeCell ref="A44:D44"/>
    <mergeCell ref="A45:F45"/>
    <mergeCell ref="J50:K50"/>
    <mergeCell ref="A20:N20"/>
    <mergeCell ref="A23:G23"/>
    <mergeCell ref="A24:N24"/>
    <mergeCell ref="A39:G39"/>
    <mergeCell ref="A40:N40"/>
    <mergeCell ref="A42:G42"/>
    <mergeCell ref="G13:G18"/>
    <mergeCell ref="H13:H18"/>
    <mergeCell ref="I13:I18"/>
    <mergeCell ref="J13:J18"/>
    <mergeCell ref="K13:K18"/>
    <mergeCell ref="F7:F18"/>
    <mergeCell ref="A1:N1"/>
    <mergeCell ref="I3:J3"/>
    <mergeCell ref="I4:J4"/>
    <mergeCell ref="A5:H5"/>
    <mergeCell ref="I5:J5"/>
    <mergeCell ref="A6:N6"/>
    <mergeCell ref="A7:A18"/>
    <mergeCell ref="B7:B18"/>
    <mergeCell ref="C7:C18"/>
    <mergeCell ref="D7:D18"/>
    <mergeCell ref="E7:E18"/>
    <mergeCell ref="G7:I12"/>
    <mergeCell ref="J7:L12"/>
    <mergeCell ref="M7:M18"/>
    <mergeCell ref="N7:N18"/>
  </mergeCells>
  <conditionalFormatting sqref="N47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view="pageBreakPreview" zoomScale="60" zoomScaleNormal="100" workbookViewId="0">
      <selection activeCell="A23" sqref="A23:N23"/>
    </sheetView>
  </sheetViews>
  <sheetFormatPr defaultRowHeight="14.4" x14ac:dyDescent="0.3"/>
  <cols>
    <col min="1" max="1" width="4.6640625" customWidth="1"/>
    <col min="2" max="2" width="16.44140625" customWidth="1"/>
    <col min="3" max="3" width="10.44140625" customWidth="1"/>
    <col min="4" max="4" width="14.33203125" customWidth="1"/>
    <col min="5" max="5" width="15.44140625" customWidth="1"/>
    <col min="6" max="6" width="21" customWidth="1"/>
    <col min="7" max="7" width="22.5546875" customWidth="1"/>
    <col min="8" max="8" width="17.44140625" customWidth="1"/>
    <col min="9" max="9" width="11.109375" customWidth="1"/>
    <col min="10" max="10" width="13.6640625" customWidth="1"/>
    <col min="11" max="11" width="11.33203125" customWidth="1"/>
    <col min="12" max="12" width="16.33203125" customWidth="1"/>
    <col min="13" max="13" width="11" customWidth="1"/>
    <col min="14" max="14" width="15.6640625" customWidth="1"/>
  </cols>
  <sheetData>
    <row r="1" spans="1:14" x14ac:dyDescent="0.3">
      <c r="A1" s="67" t="s">
        <v>94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x14ac:dyDescent="0.3">
      <c r="A2" s="4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3">
      <c r="A3" s="22" t="s">
        <v>95</v>
      </c>
      <c r="B3" s="22"/>
      <c r="C3" s="22"/>
      <c r="D3" s="22"/>
      <c r="E3" s="22"/>
      <c r="F3" s="22"/>
      <c r="G3" s="22"/>
      <c r="H3" s="22"/>
      <c r="I3" s="68">
        <v>28000000</v>
      </c>
      <c r="J3" s="68"/>
      <c r="K3" s="22" t="s">
        <v>0</v>
      </c>
      <c r="L3" s="22"/>
      <c r="M3" s="22"/>
      <c r="N3" s="22"/>
    </row>
    <row r="4" spans="1:14" x14ac:dyDescent="0.3">
      <c r="A4" s="22" t="s">
        <v>1</v>
      </c>
      <c r="B4" s="22"/>
      <c r="C4" s="22"/>
      <c r="D4" s="22"/>
      <c r="E4" s="22"/>
      <c r="F4" s="22"/>
      <c r="G4" s="22"/>
      <c r="H4" s="22"/>
      <c r="I4" s="69">
        <v>0</v>
      </c>
      <c r="J4" s="69"/>
      <c r="K4" s="22" t="s">
        <v>0</v>
      </c>
      <c r="L4" s="22"/>
      <c r="M4" s="22"/>
      <c r="N4" s="22"/>
    </row>
    <row r="5" spans="1:14" x14ac:dyDescent="0.3">
      <c r="A5" s="70" t="s">
        <v>46</v>
      </c>
      <c r="B5" s="70"/>
      <c r="C5" s="70"/>
      <c r="D5" s="70"/>
      <c r="E5" s="70"/>
      <c r="F5" s="70"/>
      <c r="G5" s="70"/>
      <c r="H5" s="70"/>
      <c r="I5" s="71"/>
      <c r="J5" s="71"/>
      <c r="K5" s="22" t="s">
        <v>0</v>
      </c>
      <c r="L5" s="42"/>
      <c r="M5" s="42"/>
      <c r="N5" s="22"/>
    </row>
    <row r="6" spans="1:14" ht="15" thickBot="1" x14ac:dyDescent="0.35">
      <c r="A6" s="72" t="s">
        <v>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1:14" x14ac:dyDescent="0.3">
      <c r="A7" s="64" t="s">
        <v>3</v>
      </c>
      <c r="B7" s="64" t="s">
        <v>4</v>
      </c>
      <c r="C7" s="64" t="s">
        <v>5</v>
      </c>
      <c r="D7" s="64" t="s">
        <v>6</v>
      </c>
      <c r="E7" s="64" t="s">
        <v>7</v>
      </c>
      <c r="F7" s="64" t="s">
        <v>8</v>
      </c>
      <c r="G7" s="73" t="s">
        <v>9</v>
      </c>
      <c r="H7" s="74"/>
      <c r="I7" s="75"/>
      <c r="J7" s="73" t="s">
        <v>10</v>
      </c>
      <c r="K7" s="74"/>
      <c r="L7" s="75"/>
      <c r="M7" s="82" t="s">
        <v>11</v>
      </c>
      <c r="N7" s="82" t="s">
        <v>12</v>
      </c>
    </row>
    <row r="8" spans="1:14" x14ac:dyDescent="0.3">
      <c r="A8" s="65"/>
      <c r="B8" s="65"/>
      <c r="C8" s="65"/>
      <c r="D8" s="65"/>
      <c r="E8" s="65"/>
      <c r="F8" s="65"/>
      <c r="G8" s="76"/>
      <c r="H8" s="77"/>
      <c r="I8" s="78"/>
      <c r="J8" s="76"/>
      <c r="K8" s="77"/>
      <c r="L8" s="78"/>
      <c r="M8" s="83"/>
      <c r="N8" s="83"/>
    </row>
    <row r="9" spans="1:14" x14ac:dyDescent="0.3">
      <c r="A9" s="65"/>
      <c r="B9" s="65"/>
      <c r="C9" s="65"/>
      <c r="D9" s="65"/>
      <c r="E9" s="65"/>
      <c r="F9" s="65"/>
      <c r="G9" s="76"/>
      <c r="H9" s="77"/>
      <c r="I9" s="78"/>
      <c r="J9" s="76"/>
      <c r="K9" s="77"/>
      <c r="L9" s="78"/>
      <c r="M9" s="83"/>
      <c r="N9" s="83"/>
    </row>
    <row r="10" spans="1:14" x14ac:dyDescent="0.3">
      <c r="A10" s="65"/>
      <c r="B10" s="65"/>
      <c r="C10" s="65"/>
      <c r="D10" s="65"/>
      <c r="E10" s="65"/>
      <c r="F10" s="65"/>
      <c r="G10" s="76"/>
      <c r="H10" s="77"/>
      <c r="I10" s="78"/>
      <c r="J10" s="76"/>
      <c r="K10" s="77"/>
      <c r="L10" s="78"/>
      <c r="M10" s="83"/>
      <c r="N10" s="83"/>
    </row>
    <row r="11" spans="1:14" x14ac:dyDescent="0.3">
      <c r="A11" s="65"/>
      <c r="B11" s="65"/>
      <c r="C11" s="65"/>
      <c r="D11" s="65"/>
      <c r="E11" s="65"/>
      <c r="F11" s="65"/>
      <c r="G11" s="76"/>
      <c r="H11" s="77"/>
      <c r="I11" s="78"/>
      <c r="J11" s="76"/>
      <c r="K11" s="77"/>
      <c r="L11" s="78"/>
      <c r="M11" s="83"/>
      <c r="N11" s="83"/>
    </row>
    <row r="12" spans="1:14" ht="15" thickBot="1" x14ac:dyDescent="0.35">
      <c r="A12" s="65"/>
      <c r="B12" s="65"/>
      <c r="C12" s="65"/>
      <c r="D12" s="65"/>
      <c r="E12" s="65"/>
      <c r="F12" s="65"/>
      <c r="G12" s="79"/>
      <c r="H12" s="80"/>
      <c r="I12" s="81"/>
      <c r="J12" s="79"/>
      <c r="K12" s="80"/>
      <c r="L12" s="81"/>
      <c r="M12" s="83"/>
      <c r="N12" s="83"/>
    </row>
    <row r="13" spans="1:14" x14ac:dyDescent="0.3">
      <c r="A13" s="65"/>
      <c r="B13" s="65"/>
      <c r="C13" s="65"/>
      <c r="D13" s="65"/>
      <c r="E13" s="65"/>
      <c r="F13" s="65"/>
      <c r="G13" s="64" t="s">
        <v>13</v>
      </c>
      <c r="H13" s="64" t="s">
        <v>14</v>
      </c>
      <c r="I13" s="64" t="s">
        <v>15</v>
      </c>
      <c r="J13" s="64" t="s">
        <v>16</v>
      </c>
      <c r="K13" s="64" t="s">
        <v>17</v>
      </c>
      <c r="L13" s="64" t="s">
        <v>14</v>
      </c>
      <c r="M13" s="83"/>
      <c r="N13" s="83"/>
    </row>
    <row r="14" spans="1:14" x14ac:dyDescent="0.3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83"/>
      <c r="N14" s="83"/>
    </row>
    <row r="15" spans="1:14" x14ac:dyDescent="0.3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83"/>
      <c r="N15" s="83"/>
    </row>
    <row r="16" spans="1:14" x14ac:dyDescent="0.3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83"/>
      <c r="N16" s="83"/>
    </row>
    <row r="17" spans="1:14" x14ac:dyDescent="0.3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83"/>
      <c r="N17" s="83"/>
    </row>
    <row r="18" spans="1:14" ht="15" thickBot="1" x14ac:dyDescent="0.3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84"/>
      <c r="N18" s="84"/>
    </row>
    <row r="19" spans="1:14" ht="15" thickBot="1" x14ac:dyDescent="0.35">
      <c r="A19" s="40" t="s">
        <v>18</v>
      </c>
      <c r="B19" s="2" t="s">
        <v>19</v>
      </c>
      <c r="C19" s="2" t="s">
        <v>20</v>
      </c>
      <c r="D19" s="2" t="s">
        <v>21</v>
      </c>
      <c r="E19" s="2" t="s">
        <v>22</v>
      </c>
      <c r="F19" s="2" t="s">
        <v>23</v>
      </c>
      <c r="G19" s="2" t="s">
        <v>24</v>
      </c>
      <c r="H19" s="2" t="s">
        <v>25</v>
      </c>
      <c r="I19" s="2" t="s">
        <v>26</v>
      </c>
      <c r="J19" s="2" t="s">
        <v>27</v>
      </c>
      <c r="K19" s="2" t="s">
        <v>28</v>
      </c>
      <c r="L19" s="2" t="s">
        <v>29</v>
      </c>
      <c r="M19" s="2" t="s">
        <v>30</v>
      </c>
      <c r="N19" s="2" t="s">
        <v>31</v>
      </c>
    </row>
    <row r="20" spans="1:14" ht="15" thickBot="1" x14ac:dyDescent="0.35">
      <c r="A20" s="56" t="s">
        <v>32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</row>
    <row r="21" spans="1:14" ht="27" thickBot="1" x14ac:dyDescent="0.35">
      <c r="A21" s="3">
        <v>1</v>
      </c>
      <c r="B21" s="4">
        <v>45646</v>
      </c>
      <c r="C21" s="5" t="s">
        <v>91</v>
      </c>
      <c r="D21" s="6" t="s">
        <v>48</v>
      </c>
      <c r="E21" s="6" t="s">
        <v>49</v>
      </c>
      <c r="F21" s="6" t="s">
        <v>92</v>
      </c>
      <c r="G21" s="7" t="s">
        <v>93</v>
      </c>
      <c r="H21" s="34">
        <v>28000000</v>
      </c>
      <c r="I21" s="7"/>
      <c r="J21" s="39"/>
      <c r="K21" s="8"/>
      <c r="L21" s="28"/>
      <c r="M21" s="3"/>
      <c r="N21" s="27"/>
    </row>
    <row r="22" spans="1:14" ht="15" thickBot="1" x14ac:dyDescent="0.35">
      <c r="A22" s="58" t="s">
        <v>33</v>
      </c>
      <c r="B22" s="59"/>
      <c r="C22" s="59"/>
      <c r="D22" s="59"/>
      <c r="E22" s="59"/>
      <c r="F22" s="59"/>
      <c r="G22" s="60"/>
      <c r="H22" s="16">
        <f>H21</f>
        <v>28000000</v>
      </c>
      <c r="I22" s="9"/>
      <c r="J22" s="10"/>
      <c r="K22" s="11"/>
      <c r="L22" s="29"/>
      <c r="M22" s="9"/>
      <c r="N22" s="16">
        <f>H22-L22</f>
        <v>28000000</v>
      </c>
    </row>
    <row r="23" spans="1:14" x14ac:dyDescent="0.3">
      <c r="A23" s="61" t="s">
        <v>34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4" ht="42.75" customHeight="1" x14ac:dyDescent="0.3">
      <c r="A24" s="32">
        <v>1</v>
      </c>
      <c r="B24" s="33"/>
      <c r="C24" s="32"/>
      <c r="D24" s="32"/>
      <c r="E24" s="32"/>
      <c r="F24" s="32"/>
      <c r="G24" s="32"/>
      <c r="H24" s="31"/>
      <c r="I24" s="33"/>
      <c r="J24" s="32"/>
      <c r="K24" s="33"/>
      <c r="L24" s="25"/>
      <c r="M24" s="26"/>
      <c r="N24" s="27"/>
    </row>
    <row r="25" spans="1:14" ht="42.75" hidden="1" customHeight="1" x14ac:dyDescent="0.3">
      <c r="A25" s="32">
        <v>2</v>
      </c>
      <c r="B25" s="33"/>
      <c r="C25" s="32"/>
      <c r="D25" s="32"/>
      <c r="E25" s="32"/>
      <c r="F25" s="32"/>
      <c r="G25" s="32"/>
      <c r="H25" s="31"/>
      <c r="I25" s="33"/>
      <c r="J25" s="32"/>
      <c r="K25" s="33"/>
      <c r="L25" s="25"/>
      <c r="M25" s="26"/>
      <c r="N25" s="27"/>
    </row>
    <row r="26" spans="1:14" ht="42.75" hidden="1" customHeight="1" x14ac:dyDescent="0.3">
      <c r="A26" s="32">
        <v>3</v>
      </c>
      <c r="B26" s="33"/>
      <c r="C26" s="32"/>
      <c r="D26" s="32"/>
      <c r="E26" s="32"/>
      <c r="F26" s="32"/>
      <c r="G26" s="32"/>
      <c r="H26" s="31"/>
      <c r="I26" s="33"/>
      <c r="J26" s="32"/>
      <c r="K26" s="33"/>
      <c r="L26" s="25"/>
      <c r="M26" s="26"/>
      <c r="N26" s="27"/>
    </row>
    <row r="27" spans="1:14" ht="42.75" hidden="1" customHeight="1" x14ac:dyDescent="0.3">
      <c r="A27" s="32">
        <v>4</v>
      </c>
      <c r="B27" s="33"/>
      <c r="C27" s="32"/>
      <c r="D27" s="32"/>
      <c r="E27" s="32"/>
      <c r="F27" s="32"/>
      <c r="G27" s="32"/>
      <c r="H27" s="31"/>
      <c r="I27" s="33"/>
      <c r="J27" s="32"/>
      <c r="K27" s="33"/>
      <c r="L27" s="25"/>
      <c r="M27" s="26"/>
      <c r="N27" s="27"/>
    </row>
    <row r="28" spans="1:14" ht="42.75" hidden="1" customHeight="1" x14ac:dyDescent="0.3">
      <c r="A28" s="32">
        <v>5</v>
      </c>
      <c r="B28" s="33"/>
      <c r="C28" s="32"/>
      <c r="D28" s="32"/>
      <c r="E28" s="32"/>
      <c r="F28" s="32"/>
      <c r="G28" s="32"/>
      <c r="H28" s="31"/>
      <c r="I28" s="33"/>
      <c r="J28" s="32"/>
      <c r="K28" s="33"/>
      <c r="L28" s="25"/>
      <c r="M28" s="26"/>
      <c r="N28" s="27"/>
    </row>
    <row r="29" spans="1:14" ht="42.75" hidden="1" customHeight="1" x14ac:dyDescent="0.3">
      <c r="A29" s="32">
        <v>6</v>
      </c>
      <c r="B29" s="33"/>
      <c r="C29" s="32"/>
      <c r="D29" s="32"/>
      <c r="E29" s="32"/>
      <c r="F29" s="32"/>
      <c r="G29" s="32"/>
      <c r="H29" s="31"/>
      <c r="I29" s="33"/>
      <c r="J29" s="32"/>
      <c r="K29" s="33"/>
      <c r="L29" s="25"/>
      <c r="M29" s="26"/>
      <c r="N29" s="27"/>
    </row>
    <row r="30" spans="1:14" ht="42.75" hidden="1" customHeight="1" x14ac:dyDescent="0.3">
      <c r="A30" s="32">
        <v>7</v>
      </c>
      <c r="B30" s="33"/>
      <c r="C30" s="32"/>
      <c r="D30" s="32"/>
      <c r="E30" s="32"/>
      <c r="F30" s="32"/>
      <c r="G30" s="32"/>
      <c r="H30" s="31"/>
      <c r="I30" s="33"/>
      <c r="J30" s="32"/>
      <c r="K30" s="33"/>
      <c r="L30" s="25"/>
      <c r="M30" s="26"/>
      <c r="N30" s="27"/>
    </row>
    <row r="31" spans="1:14" ht="42.75" hidden="1" customHeight="1" x14ac:dyDescent="0.3">
      <c r="A31" s="32">
        <v>8</v>
      </c>
      <c r="B31" s="33"/>
      <c r="C31" s="32"/>
      <c r="D31" s="32"/>
      <c r="E31" s="32"/>
      <c r="F31" s="32"/>
      <c r="G31" s="32"/>
      <c r="H31" s="31"/>
      <c r="I31" s="33"/>
      <c r="J31" s="32"/>
      <c r="K31" s="33"/>
      <c r="L31" s="25"/>
      <c r="M31" s="26"/>
      <c r="N31" s="27"/>
    </row>
    <row r="32" spans="1:14" ht="42.75" hidden="1" customHeight="1" x14ac:dyDescent="0.3">
      <c r="A32" s="32">
        <v>9</v>
      </c>
      <c r="B32" s="33"/>
      <c r="C32" s="32"/>
      <c r="D32" s="32"/>
      <c r="E32" s="32"/>
      <c r="F32" s="32"/>
      <c r="G32" s="32"/>
      <c r="H32" s="31"/>
      <c r="I32" s="33"/>
      <c r="J32" s="32"/>
      <c r="K32" s="33"/>
      <c r="L32" s="25"/>
      <c r="M32" s="26"/>
      <c r="N32" s="27"/>
    </row>
    <row r="33" spans="1:14" ht="42.75" hidden="1" customHeight="1" x14ac:dyDescent="0.3">
      <c r="A33" s="32">
        <v>10</v>
      </c>
      <c r="B33" s="33"/>
      <c r="C33" s="32"/>
      <c r="D33" s="32"/>
      <c r="E33" s="32"/>
      <c r="F33" s="32"/>
      <c r="G33" s="32"/>
      <c r="H33" s="31"/>
      <c r="I33" s="33"/>
      <c r="J33" s="32"/>
      <c r="K33" s="33"/>
      <c r="L33" s="25"/>
      <c r="M33" s="26"/>
      <c r="N33" s="27"/>
    </row>
    <row r="34" spans="1:14" ht="42.75" hidden="1" customHeight="1" x14ac:dyDescent="0.3">
      <c r="A34" s="32">
        <v>11</v>
      </c>
      <c r="B34" s="33"/>
      <c r="C34" s="32"/>
      <c r="D34" s="32"/>
      <c r="E34" s="32"/>
      <c r="F34" s="32"/>
      <c r="G34" s="32"/>
      <c r="H34" s="31"/>
      <c r="I34" s="33"/>
      <c r="J34" s="32"/>
      <c r="K34" s="33"/>
      <c r="L34" s="25"/>
      <c r="M34" s="26"/>
      <c r="N34" s="27"/>
    </row>
    <row r="35" spans="1:14" ht="42.75" hidden="1" customHeight="1" x14ac:dyDescent="0.3">
      <c r="A35" s="32">
        <v>12</v>
      </c>
      <c r="B35" s="33"/>
      <c r="C35" s="32"/>
      <c r="D35" s="32"/>
      <c r="E35" s="32"/>
      <c r="F35" s="32"/>
      <c r="G35" s="32"/>
      <c r="H35" s="31"/>
      <c r="I35" s="33"/>
      <c r="J35" s="32"/>
      <c r="K35" s="33"/>
      <c r="L35" s="25"/>
      <c r="M35" s="26"/>
      <c r="N35" s="27"/>
    </row>
    <row r="36" spans="1:14" ht="42.75" hidden="1" customHeight="1" x14ac:dyDescent="0.3">
      <c r="A36" s="32">
        <v>12</v>
      </c>
      <c r="B36" s="33"/>
      <c r="C36" s="32"/>
      <c r="D36" s="32"/>
      <c r="E36" s="32"/>
      <c r="F36" s="32"/>
      <c r="G36" s="32"/>
      <c r="H36" s="31"/>
      <c r="I36" s="33"/>
      <c r="J36" s="32"/>
      <c r="K36" s="33"/>
      <c r="L36" s="25"/>
      <c r="M36" s="26"/>
      <c r="N36" s="27"/>
    </row>
    <row r="37" spans="1:14" ht="42.75" hidden="1" customHeight="1" x14ac:dyDescent="0.3">
      <c r="A37" s="32">
        <v>12</v>
      </c>
      <c r="B37" s="33"/>
      <c r="C37" s="32"/>
      <c r="D37" s="32"/>
      <c r="E37" s="32"/>
      <c r="F37" s="32"/>
      <c r="G37" s="32"/>
      <c r="H37" s="31"/>
      <c r="I37" s="33"/>
      <c r="J37" s="32"/>
      <c r="K37" s="33"/>
      <c r="L37" s="25"/>
      <c r="M37" s="26"/>
      <c r="N37" s="27"/>
    </row>
    <row r="38" spans="1:14" ht="15" thickBot="1" x14ac:dyDescent="0.35">
      <c r="A38" s="44" t="s">
        <v>33</v>
      </c>
      <c r="B38" s="45"/>
      <c r="C38" s="45"/>
      <c r="D38" s="45"/>
      <c r="E38" s="45"/>
      <c r="F38" s="45"/>
      <c r="G38" s="46"/>
      <c r="H38" s="16">
        <f>H27+H24+H26+H25+H28+H29+H30+H31+H32+H33</f>
        <v>0</v>
      </c>
      <c r="I38" s="9"/>
      <c r="J38" s="10"/>
      <c r="K38" s="11"/>
      <c r="L38" s="16">
        <f>SUM(L24:L37)</f>
        <v>0</v>
      </c>
      <c r="M38" s="9"/>
      <c r="N38" s="30">
        <f>H38-L38</f>
        <v>0</v>
      </c>
    </row>
    <row r="39" spans="1:14" ht="15" thickBot="1" x14ac:dyDescent="0.35">
      <c r="A39" s="47" t="s">
        <v>35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9"/>
    </row>
    <row r="40" spans="1:14" x14ac:dyDescent="0.3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 ht="15" thickBot="1" x14ac:dyDescent="0.35">
      <c r="A41" s="50" t="s">
        <v>33</v>
      </c>
      <c r="B41" s="51"/>
      <c r="C41" s="51"/>
      <c r="D41" s="51"/>
      <c r="E41" s="51"/>
      <c r="F41" s="51"/>
      <c r="G41" s="52"/>
      <c r="H41" s="17">
        <f>H38+H22</f>
        <v>28000000</v>
      </c>
      <c r="I41" s="14"/>
      <c r="J41" s="14"/>
      <c r="K41" s="14"/>
      <c r="L41" s="17">
        <f>L22+L38</f>
        <v>0</v>
      </c>
      <c r="M41" s="14"/>
      <c r="N41" s="18">
        <f>N22+N38</f>
        <v>28000000</v>
      </c>
    </row>
    <row r="42" spans="1:14" x14ac:dyDescent="0.3">
      <c r="A42" s="53" t="s">
        <v>43</v>
      </c>
      <c r="B42" s="53"/>
      <c r="C42" s="53"/>
      <c r="D42" s="53"/>
      <c r="E42" s="53"/>
      <c r="F42" s="53"/>
      <c r="G42" s="22"/>
      <c r="H42" s="22"/>
      <c r="I42" s="22"/>
      <c r="J42" s="22"/>
      <c r="K42" s="22"/>
      <c r="L42" s="22"/>
      <c r="M42" s="22"/>
      <c r="N42" s="22"/>
    </row>
    <row r="43" spans="1:14" x14ac:dyDescent="0.3">
      <c r="A43" s="54" t="s">
        <v>38</v>
      </c>
      <c r="B43" s="54"/>
      <c r="C43" s="54"/>
      <c r="D43" s="54"/>
      <c r="E43" s="41"/>
      <c r="F43" s="23"/>
      <c r="G43" s="24"/>
      <c r="H43" s="20"/>
      <c r="I43" s="20"/>
      <c r="J43" s="19" t="s">
        <v>44</v>
      </c>
      <c r="K43" s="19"/>
      <c r="L43" s="22"/>
      <c r="M43" s="22"/>
      <c r="N43" s="22"/>
    </row>
    <row r="44" spans="1:14" x14ac:dyDescent="0.3">
      <c r="A44" s="55" t="s">
        <v>39</v>
      </c>
      <c r="B44" s="55"/>
      <c r="C44" s="55"/>
      <c r="D44" s="55"/>
      <c r="E44" s="55"/>
      <c r="F44" s="55"/>
      <c r="G44" s="22" t="s">
        <v>41</v>
      </c>
      <c r="H44" s="22"/>
      <c r="I44" s="22"/>
      <c r="J44" s="22" t="s">
        <v>36</v>
      </c>
      <c r="K44" s="22"/>
      <c r="L44" s="22"/>
      <c r="M44" s="22"/>
      <c r="N44" s="22"/>
    </row>
    <row r="45" spans="1:14" x14ac:dyDescent="0.3">
      <c r="A45" s="42"/>
      <c r="B45" s="42"/>
      <c r="C45" s="42"/>
      <c r="D45" s="42"/>
      <c r="E45" s="42"/>
      <c r="F45" s="42"/>
      <c r="G45" s="22"/>
      <c r="H45" s="22"/>
      <c r="I45" s="22"/>
      <c r="J45" s="22"/>
      <c r="K45" s="22"/>
      <c r="L45" s="22"/>
      <c r="M45" s="22"/>
      <c r="N45" s="22"/>
    </row>
    <row r="46" spans="1:14" x14ac:dyDescent="0.3">
      <c r="A46" s="21" t="s">
        <v>45</v>
      </c>
      <c r="B46" s="21"/>
      <c r="C46" s="21"/>
      <c r="D46" s="21"/>
      <c r="E46" s="15"/>
      <c r="F46" s="15"/>
      <c r="G46" s="22"/>
      <c r="H46" s="22"/>
      <c r="I46" s="22"/>
      <c r="J46" s="22"/>
      <c r="K46" s="22"/>
      <c r="L46" s="22"/>
      <c r="M46" s="22"/>
      <c r="N46" s="22"/>
    </row>
    <row r="47" spans="1:14" x14ac:dyDescent="0.3">
      <c r="A47" s="21" t="s">
        <v>37</v>
      </c>
      <c r="B47" s="21"/>
      <c r="C47" s="21"/>
      <c r="D47" s="21"/>
      <c r="E47" s="15"/>
      <c r="F47" s="22"/>
      <c r="G47" s="22"/>
      <c r="H47" s="22"/>
      <c r="I47" s="22"/>
      <c r="J47" s="22"/>
      <c r="K47" s="22"/>
      <c r="L47" s="22"/>
      <c r="M47" s="22"/>
      <c r="N47" s="22"/>
    </row>
    <row r="48" spans="1:14" x14ac:dyDescent="0.3">
      <c r="A48" s="21" t="s">
        <v>40</v>
      </c>
      <c r="B48" s="21"/>
      <c r="C48" s="21"/>
      <c r="D48" s="21"/>
      <c r="E48" s="15"/>
      <c r="F48" s="19"/>
      <c r="G48" s="19"/>
      <c r="H48" s="20"/>
      <c r="I48" s="20"/>
      <c r="J48" s="19" t="s">
        <v>42</v>
      </c>
      <c r="K48" s="19"/>
      <c r="L48" s="22"/>
      <c r="M48" s="22"/>
      <c r="N48" s="22"/>
    </row>
    <row r="49" spans="1:14" x14ac:dyDescent="0.3">
      <c r="A49" s="22"/>
      <c r="B49" s="22"/>
      <c r="C49" s="22"/>
      <c r="D49" s="22"/>
      <c r="E49" s="22"/>
      <c r="F49" s="22"/>
      <c r="G49" s="22" t="s">
        <v>41</v>
      </c>
      <c r="H49" s="22"/>
      <c r="I49" s="22"/>
      <c r="J49" s="43" t="s">
        <v>36</v>
      </c>
      <c r="K49" s="43"/>
      <c r="L49" s="22"/>
      <c r="M49" s="22"/>
      <c r="N49" s="22"/>
    </row>
    <row r="50" spans="1:1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</sheetData>
  <mergeCells count="32">
    <mergeCell ref="A42:F42"/>
    <mergeCell ref="A43:D43"/>
    <mergeCell ref="A44:F44"/>
    <mergeCell ref="J49:K49"/>
    <mergeCell ref="A20:N20"/>
    <mergeCell ref="A22:G22"/>
    <mergeCell ref="A23:N23"/>
    <mergeCell ref="A38:G38"/>
    <mergeCell ref="A39:N39"/>
    <mergeCell ref="A41:G41"/>
    <mergeCell ref="G7:I12"/>
    <mergeCell ref="J7:L12"/>
    <mergeCell ref="M7:M18"/>
    <mergeCell ref="N7:N18"/>
    <mergeCell ref="G13:G18"/>
    <mergeCell ref="H13:H18"/>
    <mergeCell ref="I13:I18"/>
    <mergeCell ref="J13:J18"/>
    <mergeCell ref="K13:K18"/>
    <mergeCell ref="L13:L18"/>
    <mergeCell ref="A7:A18"/>
    <mergeCell ref="B7:B18"/>
    <mergeCell ref="C7:C18"/>
    <mergeCell ref="D7:D18"/>
    <mergeCell ref="E7:E18"/>
    <mergeCell ref="F7:F18"/>
    <mergeCell ref="A1:N1"/>
    <mergeCell ref="I3:J3"/>
    <mergeCell ref="I4:J4"/>
    <mergeCell ref="A5:H5"/>
    <mergeCell ref="I5:J5"/>
    <mergeCell ref="A6:N6"/>
  </mergeCells>
  <conditionalFormatting sqref="N46">
    <cfRule type="iconSet" priority="1">
      <iconSet iconSet="4TrafficLights">
        <cfvo type="percent" val="0"/>
        <cfvo type="percent" val="25"/>
        <cfvo type="percent" val="50"/>
        <cfvo type="percent" val="75"/>
      </iconSet>
    </cfRule>
  </conditionalFormatting>
  <printOptions horizontalCentered="1"/>
  <pageMargins left="0.11811023622047245" right="0.11811023622047245" top="0.55118110236220474" bottom="0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01.01.2025</vt:lpstr>
      <vt:lpstr>01.02.2025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2025-02-05T05:07:37Z</dcterms:modified>
</cp:coreProperties>
</file>