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5" i="1" l="1"/>
  <c r="D16" i="1" l="1"/>
  <c r="D14" i="1"/>
  <c r="F13" i="1"/>
  <c r="F12" i="1"/>
  <c r="F11" i="1"/>
  <c r="E11" i="1"/>
  <c r="D11" i="1"/>
  <c r="F10" i="1"/>
  <c r="E10" i="1"/>
  <c r="D10" i="1"/>
  <c r="F9" i="1"/>
  <c r="E9" i="1"/>
  <c r="D9" i="1"/>
  <c r="F8" i="1"/>
  <c r="E8" i="1"/>
  <c r="F7" i="1"/>
  <c r="E7" i="1"/>
  <c r="F6" i="1"/>
  <c r="E6" i="1"/>
  <c r="F5" i="1"/>
  <c r="E5" i="1"/>
  <c r="D5" i="1"/>
  <c r="F16" i="1" l="1"/>
  <c r="F14" i="1"/>
</calcChain>
</file>

<file path=xl/sharedStrings.xml><?xml version="1.0" encoding="utf-8"?>
<sst xmlns="http://schemas.openxmlformats.org/spreadsheetml/2006/main" count="23" uniqueCount="23">
  <si>
    <t>Учреждение</t>
  </si>
  <si>
    <t>МКДОУ "Улыбка"</t>
  </si>
  <si>
    <t>МКДОУ "Ручеек"</t>
  </si>
  <si>
    <t xml:space="preserve">Численность КБ </t>
  </si>
  <si>
    <t>Численность МБ</t>
  </si>
  <si>
    <t>МКДОУ "Дюймовочка"</t>
  </si>
  <si>
    <t>МКДОУ "Теремок"</t>
  </si>
  <si>
    <t>МКДОУ "Сказка"</t>
  </si>
  <si>
    <t>МКДОУ "Уголек"</t>
  </si>
  <si>
    <t>МКДОУ "Родничок"</t>
  </si>
  <si>
    <t>МБУ ДО "ЦТТ"</t>
  </si>
  <si>
    <t>МБУ ГИМЦ</t>
  </si>
  <si>
    <t>МБОУ СОШ № 1</t>
  </si>
  <si>
    <t>МБОУ СОШ № 3</t>
  </si>
  <si>
    <t>ФОТ КБ (тыс.руб)</t>
  </si>
  <si>
    <t>ФОТ МБ(тыс.руб)</t>
  </si>
  <si>
    <t>МБОУ СОШ № 2</t>
  </si>
  <si>
    <t>МАУ ДЗСОЛ "Шахтёр"</t>
  </si>
  <si>
    <t>Сведения о численности работников муниципальных учреждений , подведомственных отделу образования администрации города Бородино с указанием фактических расходов на оплату труда (на 01.01.2018г.)</t>
  </si>
  <si>
    <t>Штатная численность работников на 01.01.2018 г.</t>
  </si>
  <si>
    <t>Численность работников на 01.01.2018 г.</t>
  </si>
  <si>
    <t>Внешние совместители на 01.01.2018 г.</t>
  </si>
  <si>
    <t xml:space="preserve">Фактические расходы на оплату труда, в 2017 году тыс.руб.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</si>
</sst>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165" fontId="0" fillId="0" borderId="0" xfId="0" applyNumberFormat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L6" sqref="L6"/>
    </sheetView>
  </sheetViews>
  <sheetFormatPr defaultRowHeight="15" x14ac:dyDescent="0.25"/>
  <cols>
    <col min="2" max="2" width="31.140625" customWidth="1"/>
    <col min="3" max="3" width="20.28515625" hidden="1" customWidth="1"/>
    <col min="4" max="4" width="24.5703125" hidden="1" customWidth="1"/>
    <col min="5" max="5" width="21" hidden="1" customWidth="1"/>
    <col min="6" max="6" width="23.85546875" hidden="1" customWidth="1"/>
    <col min="7" max="9" width="23.85546875" customWidth="1"/>
    <col min="10" max="10" width="25.7109375" customWidth="1"/>
    <col min="11" max="11" width="11.140625" customWidth="1"/>
    <col min="12" max="13" width="12.5703125" customWidth="1"/>
  </cols>
  <sheetData>
    <row r="2" spans="2:12" ht="81" customHeight="1" x14ac:dyDescent="0.3">
      <c r="B2" s="10" t="s">
        <v>18</v>
      </c>
      <c r="C2" s="10"/>
      <c r="D2" s="10"/>
      <c r="E2" s="10"/>
      <c r="F2" s="10"/>
      <c r="G2" s="10"/>
      <c r="H2" s="10"/>
      <c r="I2" s="10"/>
      <c r="J2" s="10"/>
    </row>
    <row r="4" spans="2:12" ht="63.75" customHeight="1" x14ac:dyDescent="0.25">
      <c r="B4" s="8" t="s">
        <v>0</v>
      </c>
      <c r="C4" s="8" t="s">
        <v>3</v>
      </c>
      <c r="D4" s="8" t="s">
        <v>14</v>
      </c>
      <c r="E4" s="8" t="s">
        <v>4</v>
      </c>
      <c r="F4" s="8" t="s">
        <v>15</v>
      </c>
      <c r="G4" s="9" t="s">
        <v>19</v>
      </c>
      <c r="H4" s="9" t="s">
        <v>20</v>
      </c>
      <c r="I4" s="9" t="s">
        <v>21</v>
      </c>
      <c r="J4" s="9" t="s">
        <v>22</v>
      </c>
      <c r="K4" s="3"/>
      <c r="L4" s="3"/>
    </row>
    <row r="5" spans="2:12" ht="15.75" x14ac:dyDescent="0.25">
      <c r="B5" s="1" t="s">
        <v>1</v>
      </c>
      <c r="C5" s="1">
        <v>27.5</v>
      </c>
      <c r="D5" s="2">
        <f>6471.3+178.1</f>
        <v>6649.4000000000005</v>
      </c>
      <c r="E5" s="1">
        <f>3+34</f>
        <v>37</v>
      </c>
      <c r="F5" s="2">
        <f>4280.9+567.2+344.5</f>
        <v>5192.5999999999995</v>
      </c>
      <c r="G5" s="11">
        <v>68.75</v>
      </c>
      <c r="H5" s="11">
        <v>63.2</v>
      </c>
      <c r="I5" s="11">
        <v>0.8</v>
      </c>
      <c r="J5" s="11">
        <v>12919.18</v>
      </c>
      <c r="K5" s="4"/>
      <c r="L5" s="4"/>
    </row>
    <row r="6" spans="2:12" ht="15.75" x14ac:dyDescent="0.25">
      <c r="B6" s="1" t="s">
        <v>2</v>
      </c>
      <c r="C6" s="1">
        <v>26</v>
      </c>
      <c r="D6" s="2">
        <v>5955.6</v>
      </c>
      <c r="E6" s="1">
        <f>3+28.3</f>
        <v>31.3</v>
      </c>
      <c r="F6" s="2">
        <f>3949.5+50+528+334.1</f>
        <v>4861.6000000000004</v>
      </c>
      <c r="G6" s="11">
        <v>63.5</v>
      </c>
      <c r="H6" s="11">
        <v>58.9</v>
      </c>
      <c r="I6" s="11">
        <v>0.5</v>
      </c>
      <c r="J6" s="11">
        <v>11904.21</v>
      </c>
      <c r="K6" s="4"/>
      <c r="L6" s="4"/>
    </row>
    <row r="7" spans="2:12" ht="15.75" x14ac:dyDescent="0.25">
      <c r="B7" s="1" t="s">
        <v>5</v>
      </c>
      <c r="C7" s="1">
        <v>10</v>
      </c>
      <c r="D7" s="2">
        <v>2580.6</v>
      </c>
      <c r="E7" s="1">
        <f>2+17.5</f>
        <v>19.5</v>
      </c>
      <c r="F7" s="2">
        <f>314.6+118.6+2081.9+65.5</f>
        <v>2580.6000000000004</v>
      </c>
      <c r="G7" s="11">
        <v>30.75</v>
      </c>
      <c r="H7" s="11">
        <v>29.3</v>
      </c>
      <c r="I7" s="11">
        <v>1</v>
      </c>
      <c r="J7" s="11">
        <v>5952.93</v>
      </c>
      <c r="K7" s="4"/>
      <c r="L7" s="4"/>
    </row>
    <row r="8" spans="2:12" ht="15.75" x14ac:dyDescent="0.25">
      <c r="B8" s="1" t="s">
        <v>6</v>
      </c>
      <c r="C8" s="1">
        <v>9</v>
      </c>
      <c r="D8" s="2">
        <v>1953.6</v>
      </c>
      <c r="E8" s="1">
        <f>2+17.9</f>
        <v>19.899999999999999</v>
      </c>
      <c r="F8" s="2">
        <f>312.7+124.9+2139.8+109.8</f>
        <v>2687.2000000000003</v>
      </c>
      <c r="G8" s="11">
        <v>32.25</v>
      </c>
      <c r="H8" s="11">
        <v>29.6</v>
      </c>
      <c r="I8" s="11">
        <v>1.8</v>
      </c>
      <c r="J8" s="11">
        <v>6516.13</v>
      </c>
      <c r="K8" s="4"/>
      <c r="L8" s="4"/>
    </row>
    <row r="9" spans="2:12" ht="15.75" x14ac:dyDescent="0.25">
      <c r="B9" s="1" t="s">
        <v>7</v>
      </c>
      <c r="C9" s="1">
        <v>32.4</v>
      </c>
      <c r="D9" s="2">
        <f>9677.6+82.1</f>
        <v>9759.7000000000007</v>
      </c>
      <c r="E9" s="1">
        <f>3+38.1</f>
        <v>41.1</v>
      </c>
      <c r="F9" s="2">
        <f>4816.9+9.5+346+626</f>
        <v>5798.4</v>
      </c>
      <c r="G9" s="11">
        <v>82.75</v>
      </c>
      <c r="H9" s="11">
        <v>75.400000000000006</v>
      </c>
      <c r="I9" s="11">
        <v>0.5</v>
      </c>
      <c r="J9" s="11">
        <v>16980.03</v>
      </c>
      <c r="K9" s="4"/>
      <c r="L9" s="4"/>
    </row>
    <row r="10" spans="2:12" ht="15.75" x14ac:dyDescent="0.25">
      <c r="B10" s="1" t="s">
        <v>8</v>
      </c>
      <c r="C10" s="1">
        <v>15.2</v>
      </c>
      <c r="D10" s="2">
        <f>4145.1+101</f>
        <v>4246.1000000000004</v>
      </c>
      <c r="E10" s="1">
        <f>2+20.2</f>
        <v>22.2</v>
      </c>
      <c r="F10" s="2">
        <f>2727.8+30.9+179.9+313.5</f>
        <v>3252.1000000000004</v>
      </c>
      <c r="G10" s="11">
        <v>44</v>
      </c>
      <c r="H10" s="11">
        <v>37.6</v>
      </c>
      <c r="I10" s="11">
        <v>0.1</v>
      </c>
      <c r="J10" s="11">
        <v>8065.27</v>
      </c>
      <c r="K10" s="4"/>
      <c r="L10" s="4"/>
    </row>
    <row r="11" spans="2:12" ht="15.75" x14ac:dyDescent="0.25">
      <c r="B11" s="1" t="s">
        <v>9</v>
      </c>
      <c r="C11" s="1">
        <v>19</v>
      </c>
      <c r="D11" s="2">
        <f>6843.6</f>
        <v>6843.6</v>
      </c>
      <c r="E11" s="1">
        <f>2+19.6</f>
        <v>21.6</v>
      </c>
      <c r="F11" s="2">
        <f>2759.9+63.7+211.4+358.5</f>
        <v>3393.5</v>
      </c>
      <c r="G11" s="11">
        <v>48.25</v>
      </c>
      <c r="H11" s="11">
        <v>42.7</v>
      </c>
      <c r="I11" s="11">
        <v>2</v>
      </c>
      <c r="J11" s="11">
        <v>11882.43</v>
      </c>
      <c r="K11" s="4"/>
      <c r="L11" s="4"/>
    </row>
    <row r="12" spans="2:12" ht="15.75" x14ac:dyDescent="0.25">
      <c r="B12" s="1" t="s">
        <v>10</v>
      </c>
      <c r="C12" s="1"/>
      <c r="D12" s="2">
        <v>0</v>
      </c>
      <c r="E12" s="1">
        <v>27.5</v>
      </c>
      <c r="F12" s="2">
        <f>5084.3+233.3</f>
        <v>5317.6</v>
      </c>
      <c r="G12" s="11">
        <v>33.78</v>
      </c>
      <c r="H12" s="11">
        <v>29.2</v>
      </c>
      <c r="I12" s="11">
        <v>0.6</v>
      </c>
      <c r="J12" s="11">
        <v>5970.56</v>
      </c>
      <c r="K12" s="4"/>
      <c r="L12" s="4"/>
    </row>
    <row r="13" spans="2:12" ht="15.75" x14ac:dyDescent="0.25">
      <c r="B13" s="1" t="s">
        <v>11</v>
      </c>
      <c r="C13" s="1"/>
      <c r="D13" s="2">
        <v>0</v>
      </c>
      <c r="E13" s="1">
        <v>13.1</v>
      </c>
      <c r="F13" s="2">
        <f>2727.5+139.2</f>
        <v>2866.7</v>
      </c>
      <c r="G13" s="11">
        <v>14</v>
      </c>
      <c r="H13" s="11">
        <v>11.4</v>
      </c>
      <c r="I13" s="11">
        <v>1.1000000000000001</v>
      </c>
      <c r="J13" s="11">
        <v>3046.76</v>
      </c>
      <c r="K13" s="4"/>
      <c r="L13" s="4"/>
    </row>
    <row r="14" spans="2:12" ht="15.75" x14ac:dyDescent="0.25">
      <c r="B14" s="1" t="s">
        <v>12</v>
      </c>
      <c r="C14" s="1">
        <v>50.5</v>
      </c>
      <c r="D14" s="2">
        <f>18412.1+178.1</f>
        <v>18590.199999999997</v>
      </c>
      <c r="E14" s="1">
        <v>25.9</v>
      </c>
      <c r="F14" s="2">
        <f>23051.4+410.4-D14</f>
        <v>4871.6000000000058</v>
      </c>
      <c r="G14" s="11">
        <v>113.47</v>
      </c>
      <c r="H14" s="11">
        <v>77</v>
      </c>
      <c r="I14" s="11">
        <v>0.8</v>
      </c>
      <c r="J14" s="11">
        <v>25130.83</v>
      </c>
      <c r="K14" s="4"/>
      <c r="L14" s="4"/>
    </row>
    <row r="15" spans="2:12" ht="15.75" x14ac:dyDescent="0.25">
      <c r="B15" s="1" t="s">
        <v>16</v>
      </c>
      <c r="C15" s="1">
        <v>40.799999999999997</v>
      </c>
      <c r="D15" s="2">
        <f>15387.8+239.7</f>
        <v>15627.5</v>
      </c>
      <c r="E15" s="1">
        <v>25.1</v>
      </c>
      <c r="F15" s="2">
        <v>3953.9</v>
      </c>
      <c r="G15" s="11">
        <v>88.45</v>
      </c>
      <c r="H15" s="12">
        <v>57.4</v>
      </c>
      <c r="I15" s="12">
        <v>2.9</v>
      </c>
      <c r="J15" s="11">
        <v>20806.169999999998</v>
      </c>
      <c r="K15" s="4"/>
      <c r="L15" s="4"/>
    </row>
    <row r="16" spans="2:12" ht="15.75" x14ac:dyDescent="0.25">
      <c r="B16" s="1" t="s">
        <v>13</v>
      </c>
      <c r="C16" s="1">
        <v>46</v>
      </c>
      <c r="D16" s="2">
        <f>18684.6+301.1</f>
        <v>18985.699999999997</v>
      </c>
      <c r="E16" s="1">
        <v>24</v>
      </c>
      <c r="F16" s="2">
        <f>23160.8+301.1-D16</f>
        <v>4476.2000000000007</v>
      </c>
      <c r="G16" s="11">
        <v>107.55</v>
      </c>
      <c r="H16" s="12">
        <v>66.599999999999994</v>
      </c>
      <c r="I16" s="12">
        <v>0.7</v>
      </c>
      <c r="J16" s="11">
        <v>25842.6</v>
      </c>
      <c r="K16" s="4"/>
      <c r="L16" s="4"/>
    </row>
    <row r="17" spans="1:12" ht="15.75" x14ac:dyDescent="0.25">
      <c r="B17" s="1" t="s">
        <v>17</v>
      </c>
      <c r="C17" s="1">
        <v>3</v>
      </c>
      <c r="D17" s="2">
        <v>66.099999999999994</v>
      </c>
      <c r="E17" s="1">
        <v>11</v>
      </c>
      <c r="F17" s="2">
        <v>1939</v>
      </c>
      <c r="G17" s="11">
        <v>13.5</v>
      </c>
      <c r="H17" s="12">
        <v>12</v>
      </c>
      <c r="I17" s="12">
        <v>3</v>
      </c>
      <c r="J17" s="11">
        <v>1880.3</v>
      </c>
      <c r="K17" s="4"/>
      <c r="L17" s="4"/>
    </row>
    <row r="18" spans="1:12" ht="15.75" x14ac:dyDescent="0.25">
      <c r="A18" s="6"/>
      <c r="B18" s="5"/>
      <c r="C18" s="7"/>
      <c r="D18" s="7"/>
      <c r="E18" s="6"/>
      <c r="F18" s="6"/>
      <c r="G18" s="6"/>
      <c r="H18" s="6"/>
      <c r="I18" s="6"/>
      <c r="J18" s="6"/>
    </row>
    <row r="19" spans="1:12" ht="15.75" x14ac:dyDescent="0.25">
      <c r="B19" s="5"/>
    </row>
    <row r="20" spans="1:12" ht="15.75" x14ac:dyDescent="0.25">
      <c r="B20" s="5"/>
    </row>
  </sheetData>
  <mergeCells count="1">
    <mergeCell ref="B2:J2"/>
  </mergeCells>
  <pageMargins left="0.7" right="0.7" top="0.75" bottom="0.75" header="0.3" footer="0.3"/>
  <pageSetup paperSize="9" scale="84" orientation="landscape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2018-01-23T07:08:35Z</dcterms:modified>
</cp:coreProperties>
</file>